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105" windowWidth="15600" windowHeight="9915" activeTab="10"/>
  </bookViews>
  <sheets>
    <sheet name="1" sheetId="18" r:id="rId1"/>
    <sheet name="2" sheetId="4" r:id="rId2"/>
    <sheet name="3" sheetId="6" r:id="rId3"/>
    <sheet name="4" sheetId="17" r:id="rId4"/>
    <sheet name="5" sheetId="5" r:id="rId5"/>
    <sheet name="6" sheetId="14" r:id="rId6"/>
    <sheet name="7" sheetId="9" r:id="rId7"/>
    <sheet name="8" sheetId="15" r:id="rId8"/>
    <sheet name="9" sheetId="10" r:id="rId9"/>
    <sheet name="10" sheetId="11" r:id="rId10"/>
    <sheet name="11" sheetId="12" r:id="rId11"/>
    <sheet name="12" sheetId="13" r:id="rId12"/>
    <sheet name="13" sheetId="19" r:id="rId13"/>
  </sheets>
  <definedNames>
    <definedName name="_xlnm.Print_Area" localSheetId="0">'1'!$A$1:$G$26</definedName>
    <definedName name="_xlnm.Print_Area" localSheetId="9">'10'!$A$1:$L$26</definedName>
    <definedName name="_xlnm.Print_Area" localSheetId="10">'11'!$A$1:$L$29</definedName>
    <definedName name="_xlnm.Print_Area" localSheetId="11">'12'!$A$1:$F$36</definedName>
    <definedName name="_xlnm.Print_Area" localSheetId="12">'13'!$A$1:$J$31</definedName>
    <definedName name="_xlnm.Print_Area" localSheetId="1">'2'!$A$1:$M$29</definedName>
    <definedName name="_xlnm.Print_Area" localSheetId="2">'3'!$A$1:$J$30</definedName>
    <definedName name="_xlnm.Print_Area" localSheetId="3">'4'!$A$1:$J$28</definedName>
    <definedName name="_xlnm.Print_Area" localSheetId="4">'5'!$A$1:$G$28</definedName>
    <definedName name="_xlnm.Print_Area" localSheetId="5">'6'!$A$1:$E$21</definedName>
    <definedName name="_xlnm.Print_Area" localSheetId="6">'7'!$A$1:$E$20</definedName>
    <definedName name="_xlnm.Print_Area" localSheetId="7">'8'!$A$1:$E$22</definedName>
    <definedName name="_xlnm.Print_Area" localSheetId="8">'9'!$A$1:$F$27</definedName>
  </definedNames>
  <calcPr calcId="124519"/>
</workbook>
</file>

<file path=xl/calcChain.xml><?xml version="1.0" encoding="utf-8"?>
<calcChain xmlns="http://schemas.openxmlformats.org/spreadsheetml/2006/main">
  <c r="D9" i="15"/>
  <c r="D5"/>
  <c r="D6" i="9"/>
  <c r="D5"/>
  <c r="D4"/>
  <c r="M21" i="4"/>
  <c r="L21" s="1"/>
  <c r="L17"/>
  <c r="B21" i="17"/>
  <c r="C21"/>
  <c r="D21"/>
  <c r="E21" s="1"/>
  <c r="E5"/>
  <c r="E6"/>
  <c r="E7"/>
  <c r="E8"/>
  <c r="E9"/>
  <c r="E10"/>
  <c r="E11"/>
  <c r="E12"/>
  <c r="E13"/>
  <c r="E14"/>
  <c r="E15"/>
  <c r="E16"/>
  <c r="E17"/>
  <c r="E18"/>
  <c r="E19"/>
  <c r="E20"/>
  <c r="G21" i="6"/>
  <c r="F21"/>
  <c r="I21"/>
  <c r="J21"/>
  <c r="C21"/>
  <c r="D21"/>
  <c r="E21"/>
  <c r="D21" i="4"/>
  <c r="H21"/>
  <c r="I21"/>
  <c r="E21"/>
  <c r="H20"/>
  <c r="D20"/>
  <c r="H19"/>
  <c r="D19"/>
  <c r="D18"/>
  <c r="H17"/>
  <c r="D17"/>
  <c r="D16"/>
  <c r="H15"/>
  <c r="D15"/>
  <c r="H14"/>
  <c r="D14"/>
  <c r="D13"/>
  <c r="H12"/>
  <c r="D12"/>
  <c r="D11"/>
  <c r="D8"/>
  <c r="H8"/>
  <c r="H7"/>
  <c r="H5"/>
  <c r="D7"/>
  <c r="D6"/>
  <c r="D5"/>
  <c r="D20" i="5" l="1"/>
  <c r="J14" i="6"/>
  <c r="D11" i="5" l="1"/>
  <c r="F11" i="6" l="1"/>
  <c r="G11" s="1"/>
  <c r="F6" l="1"/>
  <c r="I16" i="17" l="1"/>
  <c r="H16" l="1"/>
  <c r="G16"/>
  <c r="J16" l="1"/>
  <c r="K19" i="4" l="1"/>
  <c r="I16"/>
  <c r="H5" i="17" l="1"/>
  <c r="G7"/>
  <c r="I8"/>
  <c r="G9"/>
  <c r="G10"/>
  <c r="G11"/>
  <c r="I12"/>
  <c r="G13"/>
  <c r="G15"/>
  <c r="I17"/>
  <c r="G18"/>
  <c r="G19"/>
  <c r="J21" i="11"/>
  <c r="K21"/>
  <c r="L5"/>
  <c r="L6"/>
  <c r="L7"/>
  <c r="L8"/>
  <c r="L9"/>
  <c r="L10"/>
  <c r="L11"/>
  <c r="L12"/>
  <c r="L13"/>
  <c r="L14"/>
  <c r="L15"/>
  <c r="L16"/>
  <c r="L17"/>
  <c r="L18"/>
  <c r="L19"/>
  <c r="L20"/>
  <c r="H5"/>
  <c r="H6"/>
  <c r="H7"/>
  <c r="H8"/>
  <c r="H9"/>
  <c r="H10"/>
  <c r="H11"/>
  <c r="H12"/>
  <c r="H13"/>
  <c r="H14"/>
  <c r="H15"/>
  <c r="H16"/>
  <c r="H17"/>
  <c r="H18"/>
  <c r="H19"/>
  <c r="H20"/>
  <c r="F21"/>
  <c r="G21"/>
  <c r="C21"/>
  <c r="B21"/>
  <c r="D20"/>
  <c r="D19"/>
  <c r="D18"/>
  <c r="D17"/>
  <c r="D16"/>
  <c r="D15"/>
  <c r="D14"/>
  <c r="D13"/>
  <c r="D12"/>
  <c r="D11"/>
  <c r="D10"/>
  <c r="D9"/>
  <c r="D8"/>
  <c r="D7"/>
  <c r="D6"/>
  <c r="D5"/>
  <c r="B21" i="10"/>
  <c r="C21"/>
  <c r="D21"/>
  <c r="E21"/>
  <c r="F21"/>
  <c r="C20" i="5"/>
  <c r="E20" s="1"/>
  <c r="B21" i="6"/>
  <c r="G21" i="4"/>
  <c r="C21"/>
  <c r="B21"/>
  <c r="B8" i="19"/>
  <c r="C8"/>
  <c r="D8"/>
  <c r="G8"/>
  <c r="F8"/>
  <c r="H8"/>
  <c r="I8"/>
  <c r="E7"/>
  <c r="E9" i="5"/>
  <c r="F9" s="1"/>
  <c r="D9"/>
  <c r="F8" i="6"/>
  <c r="E6" i="19"/>
  <c r="E5"/>
  <c r="J21" i="12"/>
  <c r="K21"/>
  <c r="F21"/>
  <c r="G21"/>
  <c r="L7"/>
  <c r="L10"/>
  <c r="L13"/>
  <c r="L16"/>
  <c r="L19"/>
  <c r="B21"/>
  <c r="C21"/>
  <c r="L8"/>
  <c r="H8"/>
  <c r="D8"/>
  <c r="E8" s="1"/>
  <c r="H20" i="17" l="1"/>
  <c r="L21" i="12"/>
  <c r="D21" i="11"/>
  <c r="G12" i="17"/>
  <c r="G20"/>
  <c r="H8"/>
  <c r="G8"/>
  <c r="L21" i="11"/>
  <c r="H21"/>
  <c r="H17" i="17"/>
  <c r="H13"/>
  <c r="I5"/>
  <c r="G17"/>
  <c r="J17" s="1"/>
  <c r="H12"/>
  <c r="J12"/>
  <c r="H21" i="12"/>
  <c r="H21" i="17"/>
  <c r="I19"/>
  <c r="I18"/>
  <c r="I15"/>
  <c r="I14"/>
  <c r="I13"/>
  <c r="J13" s="1"/>
  <c r="I10"/>
  <c r="I9"/>
  <c r="I7"/>
  <c r="I6"/>
  <c r="H19"/>
  <c r="H18"/>
  <c r="H15"/>
  <c r="J15" s="1"/>
  <c r="H14"/>
  <c r="H11"/>
  <c r="H10"/>
  <c r="H9"/>
  <c r="J9" s="1"/>
  <c r="H7"/>
  <c r="H6"/>
  <c r="E8" i="19"/>
  <c r="D21" i="12"/>
  <c r="E23" i="13"/>
  <c r="E24"/>
  <c r="E25"/>
  <c r="E26"/>
  <c r="E27"/>
  <c r="E28"/>
  <c r="E29"/>
  <c r="E30"/>
  <c r="E22"/>
  <c r="E5"/>
  <c r="E6"/>
  <c r="E7"/>
  <c r="E8"/>
  <c r="E9"/>
  <c r="E10"/>
  <c r="E11"/>
  <c r="E12"/>
  <c r="E13"/>
  <c r="E14"/>
  <c r="E15"/>
  <c r="E4"/>
  <c r="D4" i="15"/>
  <c r="D5" i="14"/>
  <c r="D6"/>
  <c r="D7"/>
  <c r="D8"/>
  <c r="D9"/>
  <c r="D10"/>
  <c r="D11"/>
  <c r="D12"/>
  <c r="D4"/>
  <c r="D7" i="5"/>
  <c r="E7"/>
  <c r="F7" s="1"/>
  <c r="G7" s="1"/>
  <c r="G8" i="6"/>
  <c r="J19" i="17" l="1"/>
  <c r="J10"/>
  <c r="J8"/>
  <c r="I21"/>
  <c r="G21"/>
  <c r="J7"/>
  <c r="J14"/>
  <c r="J18"/>
  <c r="K8" i="4"/>
  <c r="J21" i="17" l="1"/>
  <c r="L5" i="12"/>
  <c r="H5"/>
  <c r="D5"/>
  <c r="E4" i="5"/>
  <c r="D4"/>
  <c r="I5" i="11"/>
  <c r="I21" s="1"/>
  <c r="F4" i="5" l="1"/>
  <c r="M5" i="4"/>
  <c r="K5"/>
  <c r="F5" i="6"/>
  <c r="G5" s="1"/>
  <c r="G4" i="5" l="1"/>
  <c r="L5" i="4"/>
  <c r="D6" i="5"/>
  <c r="F14" i="6"/>
  <c r="D13" i="5" l="1"/>
  <c r="E14" l="1"/>
  <c r="J17" i="6"/>
  <c r="F9" l="1"/>
  <c r="G9" s="1"/>
  <c r="H10" i="12" l="1"/>
  <c r="D10"/>
  <c r="H19" l="1"/>
  <c r="D19"/>
  <c r="F19" i="6"/>
  <c r="G19" s="1"/>
  <c r="F10" l="1"/>
  <c r="G10" s="1"/>
  <c r="G9" i="5"/>
  <c r="L9" i="12" l="1"/>
  <c r="H9"/>
  <c r="D9"/>
  <c r="L18"/>
  <c r="H18"/>
  <c r="D18"/>
  <c r="E8" i="5" l="1"/>
  <c r="F8" s="1"/>
  <c r="G8" s="1"/>
  <c r="D8"/>
  <c r="H12" i="12"/>
  <c r="L12"/>
  <c r="D12"/>
  <c r="F12" i="6"/>
  <c r="L15" i="12"/>
  <c r="H15"/>
  <c r="D15"/>
  <c r="F14" i="5"/>
  <c r="G14" s="1"/>
  <c r="D14"/>
  <c r="F15" i="6"/>
  <c r="L14" i="12" l="1"/>
  <c r="H14"/>
  <c r="D14"/>
  <c r="H13"/>
  <c r="D13"/>
  <c r="I13" i="4"/>
  <c r="F13" i="6"/>
  <c r="L20" i="12"/>
  <c r="H20"/>
  <c r="D20"/>
  <c r="E18" i="5"/>
  <c r="F18" s="1"/>
  <c r="G18" s="1"/>
  <c r="E19"/>
  <c r="F19" s="1"/>
  <c r="G19" s="1"/>
  <c r="D18"/>
  <c r="D19"/>
  <c r="I18" i="4"/>
  <c r="L17" i="12"/>
  <c r="H17"/>
  <c r="D17"/>
  <c r="K15" i="6"/>
  <c r="J16"/>
  <c r="F17"/>
  <c r="F20" l="1"/>
  <c r="G20" s="1"/>
  <c r="D16" i="5" l="1"/>
  <c r="E16"/>
  <c r="F16" s="1"/>
  <c r="G16" s="1"/>
  <c r="G17" i="6"/>
  <c r="F18"/>
  <c r="G18" s="1"/>
  <c r="D17" i="5"/>
  <c r="E17"/>
  <c r="F17" s="1"/>
  <c r="G17" s="1"/>
  <c r="H16" i="12"/>
  <c r="L11"/>
  <c r="H11"/>
  <c r="D11"/>
  <c r="D16"/>
  <c r="G12" i="6" l="1"/>
  <c r="G13"/>
  <c r="G14"/>
  <c r="G15"/>
  <c r="F16"/>
  <c r="G16" l="1"/>
  <c r="D15" i="5"/>
  <c r="E15"/>
  <c r="F15" s="1"/>
  <c r="G15" s="1"/>
  <c r="F7" i="6"/>
  <c r="G7" s="1"/>
  <c r="H7" i="12"/>
  <c r="D7"/>
  <c r="E6" i="5"/>
  <c r="F6" s="1"/>
  <c r="G6" s="1"/>
  <c r="L6" i="12"/>
  <c r="H6"/>
  <c r="D6"/>
  <c r="G6" i="6" l="1"/>
  <c r="M7" i="4"/>
  <c r="E5" i="5"/>
  <c r="D5"/>
  <c r="E11"/>
  <c r="F11" s="1"/>
  <c r="G11" s="1"/>
  <c r="D12"/>
  <c r="E12"/>
  <c r="F12" s="1"/>
  <c r="G12" s="1"/>
  <c r="E13"/>
  <c r="F13" s="1"/>
  <c r="G13" s="1"/>
  <c r="F5" l="1"/>
  <c r="G5" s="1"/>
  <c r="E10"/>
  <c r="F10" s="1"/>
  <c r="G10" s="1"/>
  <c r="D10"/>
  <c r="K6" i="4"/>
  <c r="K7"/>
  <c r="L7" s="1"/>
  <c r="K9"/>
  <c r="K10"/>
  <c r="K11"/>
  <c r="K12"/>
  <c r="K13"/>
  <c r="K14"/>
  <c r="K15"/>
  <c r="K16"/>
  <c r="K17"/>
  <c r="K18"/>
  <c r="K20"/>
  <c r="F20" i="5" l="1"/>
  <c r="G20" s="1"/>
  <c r="K21" i="4"/>
  <c r="M13"/>
  <c r="L13" s="1"/>
  <c r="E9"/>
  <c r="E10"/>
  <c r="M12"/>
  <c r="L12" s="1"/>
  <c r="I10"/>
  <c r="I9"/>
  <c r="M9" s="1"/>
  <c r="L9" s="1"/>
  <c r="L8"/>
  <c r="M10" l="1"/>
  <c r="L10" s="1"/>
  <c r="I6" l="1"/>
  <c r="M6" l="1"/>
  <c r="L6" s="1"/>
  <c r="I11"/>
  <c r="M11" s="1"/>
  <c r="L11" s="1"/>
  <c r="M14"/>
  <c r="L14" s="1"/>
  <c r="M16"/>
  <c r="L16" s="1"/>
  <c r="M18"/>
  <c r="L18" s="1"/>
  <c r="L20"/>
  <c r="L19"/>
  <c r="M15"/>
  <c r="L15" s="1"/>
</calcChain>
</file>

<file path=xl/sharedStrings.xml><?xml version="1.0" encoding="utf-8"?>
<sst xmlns="http://schemas.openxmlformats.org/spreadsheetml/2006/main" count="836" uniqueCount="247">
  <si>
    <t>المحافظة</t>
  </si>
  <si>
    <t>نينوى</t>
  </si>
  <si>
    <t>كركوك</t>
  </si>
  <si>
    <t>ديالى</t>
  </si>
  <si>
    <t>بابل</t>
  </si>
  <si>
    <t>كربلاء</t>
  </si>
  <si>
    <t>واسط</t>
  </si>
  <si>
    <t>صلاح الدين</t>
  </si>
  <si>
    <t>النجف</t>
  </si>
  <si>
    <t>القادسية</t>
  </si>
  <si>
    <t>المثنى</t>
  </si>
  <si>
    <t>ذي قار</t>
  </si>
  <si>
    <t>ميسان</t>
  </si>
  <si>
    <t>البصرة</t>
  </si>
  <si>
    <t>المجموع</t>
  </si>
  <si>
    <t>الأنبار</t>
  </si>
  <si>
    <t xml:space="preserve"> الحاصلة على الموافقة البيئية</t>
  </si>
  <si>
    <t xml:space="preserve"> غير الحاصلة على الموافقة البيئية</t>
  </si>
  <si>
    <t>السكراب (طن/سنة)</t>
  </si>
  <si>
    <t>داخل التصميم</t>
  </si>
  <si>
    <t>خارج التصميم</t>
  </si>
  <si>
    <t>عدد المحافظات</t>
  </si>
  <si>
    <t xml:space="preserve">نسبة السكان المخدومين بخدمة جمع النفايات </t>
  </si>
  <si>
    <t>الحضر</t>
  </si>
  <si>
    <t>عدد السكان المخدومين</t>
  </si>
  <si>
    <t>العراق</t>
  </si>
  <si>
    <t>عدد السكان *</t>
  </si>
  <si>
    <t>عدد المؤسسات البلدية</t>
  </si>
  <si>
    <t>قسم إحصاءات البيئة - الجهاز المركزي للإحصاء/ العراق</t>
  </si>
  <si>
    <t xml:space="preserve">الأنبار </t>
  </si>
  <si>
    <t>النسبة المئوية</t>
  </si>
  <si>
    <t>الريف</t>
  </si>
  <si>
    <t xml:space="preserve">صلاح الدين </t>
  </si>
  <si>
    <t>أمانة بغداد</t>
  </si>
  <si>
    <t>أطراف بغداد</t>
  </si>
  <si>
    <t xml:space="preserve">كربلاء </t>
  </si>
  <si>
    <t>النفايات الإعتيادية (طن/سنة)</t>
  </si>
  <si>
    <t>الأنقاض (مخلفات الهدم والبناء) (طن/سنة)</t>
  </si>
  <si>
    <t>ملاحظة : المخلفات المرفوعة تشمل (النفايات الإعتيادية + الأنقاض وتضم مخلفات الهدم والبناء + السكراب)</t>
  </si>
  <si>
    <t>المؤسسات الصحية</t>
  </si>
  <si>
    <t>المؤسسات الصناعية</t>
  </si>
  <si>
    <t>المجازر</t>
  </si>
  <si>
    <t>المؤسسات الزراعية</t>
  </si>
  <si>
    <t>اخرى</t>
  </si>
  <si>
    <t>عدد المحطات التحويلية النظامية</t>
  </si>
  <si>
    <t>عدد المحطات التحويلية غير النظامية (مواقع التجميع المؤقت)</t>
  </si>
  <si>
    <t>عدد مواقع طمر النفايات</t>
  </si>
  <si>
    <t>المخلفات المرفوعة</t>
  </si>
  <si>
    <t>كمية النفايات الإعتيادية المرفوعة (طن/ سنة)</t>
  </si>
  <si>
    <t>كمية النفايات الإعتيادية المرفوعة (طن/ يوم)</t>
  </si>
  <si>
    <t>مصادر النفايات الخطرة</t>
  </si>
  <si>
    <t>ت</t>
  </si>
  <si>
    <t>الطمر في المواقع الحاصلة على الموافقة البيئية</t>
  </si>
  <si>
    <t>الطمر في المواقع غير الحاصلة على الموافقة البيئية</t>
  </si>
  <si>
    <t>الرمي في ساحات فارغة</t>
  </si>
  <si>
    <t>تحويلها الى سماد</t>
  </si>
  <si>
    <t>التجميع في مواقع التجميع المؤقت</t>
  </si>
  <si>
    <t>الطمر في المواقع المخصصة للطمر الصحي</t>
  </si>
  <si>
    <t>الرمي في الأنهر والمبازل</t>
  </si>
  <si>
    <t xml:space="preserve">النفايات الخطرة </t>
  </si>
  <si>
    <t xml:space="preserve"> عدد مواقع طمر النفايات الحاصلة على الموافقة البيئية نسبة للتصميم الأساس للبلدية</t>
  </si>
  <si>
    <t xml:space="preserve"> عدد مواقع طمر النفايات غير الحاصلة على الموافقة البيئية نسبة للتصميم الأساس للبلدية</t>
  </si>
  <si>
    <t>اسماء المحافظات</t>
  </si>
  <si>
    <t>مجموع كمية المخلفات المرفوعة (طن/سنة)</t>
  </si>
  <si>
    <t>مجموع كمية المخلفات المرفوعة (طن/يوم)</t>
  </si>
  <si>
    <t>مجموع كمية النفايات الخطرة المرفوعة (كغم/يوم)</t>
  </si>
  <si>
    <t>الحرق</t>
  </si>
  <si>
    <t>البيع</t>
  </si>
  <si>
    <t>للمحطات التحويلية النظامية</t>
  </si>
  <si>
    <t>للمحطات التحويلية غير النظامية (مواقع التجميع المؤقت)</t>
  </si>
  <si>
    <t>لمواقع طمر النفايات الحاصلة على الموافقة البيئية</t>
  </si>
  <si>
    <t>لمواقع طمر النفايات غير الحاصلة على الموافقة البيئية</t>
  </si>
  <si>
    <t xml:space="preserve">المشاكل التي يعاني منها قطاع الخدمات البلدية </t>
  </si>
  <si>
    <t xml:space="preserve">القادسية </t>
  </si>
  <si>
    <t>يوم</t>
  </si>
  <si>
    <t>لا يوجد</t>
  </si>
  <si>
    <t xml:space="preserve">أمانة بغداد </t>
  </si>
  <si>
    <t>الكلي</t>
  </si>
  <si>
    <t xml:space="preserve">المثنى </t>
  </si>
  <si>
    <t>معدل كمية النفايات الاعتيادية المرفوعة (كغم/يوم)</t>
  </si>
  <si>
    <t>معدل كمية النفايات الإعتيادية المتولّدة عن كل فرد (كغم/يوم)</t>
  </si>
  <si>
    <t>الإجمالي</t>
  </si>
  <si>
    <t xml:space="preserve">عدد السكان المخدومين بخدمة جمع النفايات </t>
  </si>
  <si>
    <t>جميع المحافظات عدا المثنى</t>
  </si>
  <si>
    <t xml:space="preserve">          2 . أمانة بغداد / دائرة المخلفات الصلبة والبيئة</t>
  </si>
  <si>
    <t>جميع المحافظات</t>
  </si>
  <si>
    <t xml:space="preserve">جميع المحافظات عدا أمانة بغداد </t>
  </si>
  <si>
    <t xml:space="preserve">1 .  </t>
  </si>
  <si>
    <t xml:space="preserve">2 .  </t>
  </si>
  <si>
    <t xml:space="preserve">3 .  </t>
  </si>
  <si>
    <t xml:space="preserve">4 .  </t>
  </si>
  <si>
    <t xml:space="preserve">5 .  </t>
  </si>
  <si>
    <t xml:space="preserve">6 .  </t>
  </si>
  <si>
    <t xml:space="preserve">7 .  </t>
  </si>
  <si>
    <t xml:space="preserve">8 .  </t>
  </si>
  <si>
    <t xml:space="preserve">9 .  </t>
  </si>
  <si>
    <t xml:space="preserve">10 .  </t>
  </si>
  <si>
    <t xml:space="preserve">11 .  </t>
  </si>
  <si>
    <t xml:space="preserve">رفع نفايات خطرة </t>
  </si>
  <si>
    <t>اسبوع</t>
  </si>
  <si>
    <t>عدم توفر الآليات المتخصصة في عدد من المؤسسات البلدية في مجال النفايات من حيث (الجمع والنقل).</t>
  </si>
  <si>
    <t>ضعف صيانة الآليات وعدم أدامتها.</t>
  </si>
  <si>
    <t>قلة التخصيصات المالية لتنفيذ مشاريع أعمال التنظيفات حيث أن هذه الأعمال ضمن موازنة المحافظة.</t>
  </si>
  <si>
    <t>قلة عدد العاملين المخصص لعدد الآليات لجمع ونقل النفايات.</t>
  </si>
  <si>
    <t>قلة أجور العاملين في مجال النفايات.</t>
  </si>
  <si>
    <t>قلة توفر المستلزمات (الأكياس) المخصصة لجمع النفايات.</t>
  </si>
  <si>
    <t>قلة الوعي البيئي وعدم إلتزام المواطنين بالتوقيتات الزمنية لرفع النفايات الأمر الذي يؤدي إلى تعطيل منظومة الجمع والنقل للنفايات.</t>
  </si>
  <si>
    <t>الرمي العشوائي للنفايات من قبل المواطنين والمحلات التجارية ويتم رميها في المواقع غير المخصصة لها.</t>
  </si>
  <si>
    <t>ضعف الأداء المؤسسي للمحافظات في رصد مبالغ لتنفيذ مشاريع معامل تدوير النفايات ضمن موازنة تنمية الأقاليم.</t>
  </si>
  <si>
    <t>ضعف التنسيق بين الدوائر الساندة التي تعطي الموافقات الأصولية لمشاريع طمر النفايات والمحطات التحويلية.</t>
  </si>
  <si>
    <t>صعوبة تغطية المحطات التحويلية النموذجية لكافة المؤسسات البلدية ومشاكل الطمر العشوائي للنفايات وعدم كفاية المتوفر منها لتغطية الحاجة الفعلية للكميات المفرزة يومياً.</t>
  </si>
  <si>
    <t>أنتشار التجمعات السكنية العشوائية المتجاوزة على الأستعمال الزراعي مما يؤثر وبصورة بارزة على مستوى تقديم الخدمات المقدمة ومنها خدمات النظافة وكثرة التجاوزات على الأراضي المخصصة للخدمات العامة (كالمدارس، المراكز الصحية، المستشفيات، المتنزهات وغيرها من الخدمات) وبالتالي تقليص المساحات المخصصة لهذه الفعاليات الحيوية.</t>
  </si>
  <si>
    <t xml:space="preserve">12 .  </t>
  </si>
  <si>
    <t xml:space="preserve">13 .  </t>
  </si>
  <si>
    <t xml:space="preserve">14 .  </t>
  </si>
  <si>
    <t xml:space="preserve">15 .  </t>
  </si>
  <si>
    <t xml:space="preserve">16 .  </t>
  </si>
  <si>
    <t xml:space="preserve">17 .  </t>
  </si>
  <si>
    <t xml:space="preserve">18 .  </t>
  </si>
  <si>
    <t xml:space="preserve">19 .  </t>
  </si>
  <si>
    <t xml:space="preserve">20 .  </t>
  </si>
  <si>
    <t xml:space="preserve">21 .  </t>
  </si>
  <si>
    <t xml:space="preserve">النفايات الإعتيادية </t>
  </si>
  <si>
    <t xml:space="preserve">الأنقاض (مخلفات الهدم والبناء) </t>
  </si>
  <si>
    <t xml:space="preserve">السكراب </t>
  </si>
  <si>
    <t>السنوات</t>
  </si>
  <si>
    <t>نسبة السكان المخدومين بخدمة جمع النفايات</t>
  </si>
  <si>
    <t>..</t>
  </si>
  <si>
    <t>ملاحظات :</t>
  </si>
  <si>
    <t>العدد الكلّي</t>
  </si>
  <si>
    <t>عدد معامل الفرز والتدوير حسب الحالة العملية</t>
  </si>
  <si>
    <t xml:space="preserve">العاملة </t>
  </si>
  <si>
    <t>المتوقفة</t>
  </si>
  <si>
    <t>الكمية المعاد تدويرها (طن/يوم)</t>
  </si>
  <si>
    <t>قيد الإنشاء</t>
  </si>
  <si>
    <t>معمل في جانب الكرخ ومعمل في جانب الرصافة</t>
  </si>
  <si>
    <t>الموقع</t>
  </si>
  <si>
    <t>قلة عدد الآليات (كابسات،.....الخ) في المؤسسات البلدية في مجال النفايات من حيث (الجمع والنقل) وتقادم البعض منها.</t>
  </si>
  <si>
    <t xml:space="preserve">الحضر </t>
  </si>
  <si>
    <t>قضاء المحمودية / ناحية اليوسفية</t>
  </si>
  <si>
    <t>الكمية المعاد تدويرها (طن/ سنة)</t>
  </si>
  <si>
    <t>النسبة المئوية للفرز من كمية المخلفات</t>
  </si>
  <si>
    <t>إجمالي</t>
  </si>
  <si>
    <t>عدد المحطات التحويلية</t>
  </si>
  <si>
    <t>النظامية</t>
  </si>
  <si>
    <t>قضاء الناصرية / مركز القضاء</t>
  </si>
  <si>
    <t>عدد أيام العمل في السنة (يوم)</t>
  </si>
  <si>
    <t>أسماء المحافظات</t>
  </si>
  <si>
    <t>عدد مواقع الطمر (الحاصلة وغير الحاصلة على الموافقة البيئية)</t>
  </si>
  <si>
    <t xml:space="preserve"> بيانات غير متوفرة ..</t>
  </si>
  <si>
    <t>عدد المحطات التحويلية النظامية وغير النظامية (مواقع التجميع المؤقت)</t>
  </si>
  <si>
    <t xml:space="preserve">           2 . أمانة بغداد / دائرة المخلفات الصلبة والبيئة</t>
  </si>
  <si>
    <t>التوزيع النسبي للمخلفات المرفوعة</t>
  </si>
  <si>
    <t>كمية المخلفات المرفوعة</t>
  </si>
  <si>
    <t>التدوير أو إعادة الإستعمال</t>
  </si>
  <si>
    <t>تحويلها إلى سماد</t>
  </si>
  <si>
    <t>تحويلها إلى طاقة</t>
  </si>
  <si>
    <t xml:space="preserve">أساليب التخلص من النفايات الإعتيادية </t>
  </si>
  <si>
    <t>أساليب التخلص من النفايات الخطرة</t>
  </si>
  <si>
    <t>إعادة التدوير</t>
  </si>
  <si>
    <t>كمية النفايات الإعتيادية المرفوعة (كغم/سنة)</t>
  </si>
  <si>
    <t>شحة المواد الإحتياطية اللازمة للآليات العاملة في مجال النفايات.</t>
  </si>
  <si>
    <t>عدم إستخدام الأكياس المخصصة لجمع النفايات والموزعة على المواطنين وضعف المعايير المحددة لمتابعة أعمال النظافة.</t>
  </si>
  <si>
    <t>قلة الدراسات والبحوث المتعلقة بقطاع خدمات النظافة لوضع آلية سليمة لإدارة النفايات وضعف القطاع الخاص المحلي المتخصص بهذا المجال فضلاً عن ضعف إشتراك القطاع المتخصص من الشركات العالمية المتخصصة بهذا المجال.</t>
  </si>
  <si>
    <t>عدم وجود منظومة فرز للنفايات من المصدر وقلة إستخدام الأكياس من قبل المواطنين وعدم الإستفادة منها في جمع النفايات.</t>
  </si>
  <si>
    <t>مجموع كمية النفايات الخطرة المرفوعة (كغم/سنة) **</t>
  </si>
  <si>
    <t>** عدد أيام رفع النفايات الخطرة (270) يوم في السنة</t>
  </si>
  <si>
    <t>تسليمها إلى جهات رسمية (وزارة الصحة والبيئة ، ...الخ)</t>
  </si>
  <si>
    <t>غير النظامية (مواقع التجميع المؤقت)</t>
  </si>
  <si>
    <t>قلة توفر الحاويات المخصصة لجمع النفايات وعدم وجود حاويات متخصصة حديثة لتضررها نتيجة الأستعمال وتأخر تعويض المتضرر منها.</t>
  </si>
  <si>
    <t>مجانية خدمات النظافة للمناطق السكنية وما يرافقها من عدم أكتراث متلقي الخدمة وضعف الإدراك بتأثير الأستجابة السلبية للمواطن وأنعدام التعاون بين مقدم الخدمة ومتلقيها.</t>
  </si>
  <si>
    <t>سعة الرقعة الجغرافية للمدن وأمتدادها الأفقي وما ينتج عنه من الأفراز الكبير من النفايات التي لا تتناسب مع ما موجود من جهد آلي وبشري (ذاتي ومؤجر) لكافة المؤسسات البلدية لتغطية الخدمات المطلوبة.</t>
  </si>
  <si>
    <t xml:space="preserve">1. بيانات سنة 2010 كل المحافظات بضمنها إقليم كردستان (المسح البيئي في العراق المياه، المجاري، الخدمات البلدية) لسنة 2010 </t>
  </si>
  <si>
    <t>2. بيانات السنوات (2011 ــ 2013) عدا إقليم كردستان</t>
  </si>
  <si>
    <t>3. بيانات سنة 2014 عدا المحافظات (نينوى، الأنبار وصلاح الدين) بسبب تدهور الوضع الأمني فيها وإقليم كردستان</t>
  </si>
  <si>
    <t>4. بيانات سنة 2015 عدا محافظتي (نينوى والأنبار) بسبب تدهور الوضع الأمني فيهما</t>
  </si>
  <si>
    <t>5. بيانات سنة 2016 عدا محافظتي (نينوى والأنبار) بسبب تدهور الوضع الأمني فيهما وإقليم كردستان</t>
  </si>
  <si>
    <t>6. بيانات سنة 2017 عدا إقليم كردستان</t>
  </si>
  <si>
    <t>خلاصة مؤشرات قطاع الخدمات البلدية للسنوات (2010 ــ 2018)</t>
  </si>
  <si>
    <t xml:space="preserve">جدول (1) </t>
  </si>
  <si>
    <t xml:space="preserve">جدول (2) </t>
  </si>
  <si>
    <t xml:space="preserve">جدول (3) </t>
  </si>
  <si>
    <t xml:space="preserve">جدول (4) </t>
  </si>
  <si>
    <t xml:space="preserve">جدول (5) </t>
  </si>
  <si>
    <t xml:space="preserve">جدول (6) </t>
  </si>
  <si>
    <t xml:space="preserve">جدول (7) </t>
  </si>
  <si>
    <t xml:space="preserve">جدول (8) </t>
  </si>
  <si>
    <t>جدول (9)</t>
  </si>
  <si>
    <t>جدول (10)</t>
  </si>
  <si>
    <t>جدول (11)</t>
  </si>
  <si>
    <t xml:space="preserve">جدول (12) </t>
  </si>
  <si>
    <t xml:space="preserve">جدول (13) </t>
  </si>
  <si>
    <t>عدد المؤسسات البلدية والنسب المئوية للسكان المخدومين بخدمة جمع النفايات حسب البيئة والمحافظة لسنة 2018</t>
  </si>
  <si>
    <t>كمية المخلفات المرفوعة (النفايات الإعتيادية والأنقاض والسكراب) والنفايات الخطرة حسب المحافظة لسنة 2018</t>
  </si>
  <si>
    <t>كمية المخلفات المرفوعة (النفايات الإعتيادية والأنقاض والسكراب) والتوزيع النسبي لها حسب المحافظة لسنة 2018</t>
  </si>
  <si>
    <t>كمية النفايات الإعتيادية المرفوعة ومعدل كمية النفايات المتولّدة عن كل فرد حسب المحافظة لسنة 2018</t>
  </si>
  <si>
    <t>النسب المئوية لأساليب التخلص من النفايات الإعتيادية حسب النوع والمحافظة لسنة 2018</t>
  </si>
  <si>
    <t>النسب المئوية لمصادر النفايات الخطرة حسب نوع المصدر والمحافظة لسنة 2018</t>
  </si>
  <si>
    <t>النسب المئوية لأساليب التخلص من النفايات الخطرة حسب النوع والمحافظة لسنة 2018</t>
  </si>
  <si>
    <t xml:space="preserve"> عدد المحطات التحويلية النظامية وغير النظامية (مواقع التجميع المؤقت) ومواقع طمر النفايات الحاصلة وغير الحاصلة على الموافقة البيئية وعدد مواقع الرمي العشوائي للنفايات حسب المحافظة لسنة 2018</t>
  </si>
  <si>
    <t xml:space="preserve"> عدد المحطات التحويلية النظامية وغير النظامية (مواقع التجميع المؤقت) الحاصلة وغير الحاصلة على الموافقة البيئية حسب المحافظة لسنة 2018</t>
  </si>
  <si>
    <t xml:space="preserve"> عدد مواقع طمر النفايات الحاصلة وغير الحاصلة على الموافقة البيئية حسب موقعها نسبة للتصميم الأساس للبلدية والمحافظة لسنة 2018</t>
  </si>
  <si>
    <t>النسب المئوية لأهم المشاكل التي يعاني منها قطاع الخدمات البلدية حسب المحافظة لسنة 2018</t>
  </si>
  <si>
    <t>عدد معامل فرز وتدوير النفايات حسب الحالة العملية وعدد أيام العمل والكميات المعاد تدويرها والنسبة المئوية للفرز ومواقعها حسب المحافظة لسنة 2018</t>
  </si>
  <si>
    <t xml:space="preserve">المصدر: 1 . وزارة الاعمار والاسكان والبلديات والأشغال العامة / مديرية البلديات العامة / قسم البيئة / مديرية بلدية مركز المحافظات ومديريات بلديات المحافظات </t>
  </si>
  <si>
    <t>7. بيانات سنة 2018 عدا إقليم كردستان</t>
  </si>
  <si>
    <t>، "نينوى</t>
  </si>
  <si>
    <t>الجديدة</t>
  </si>
  <si>
    <r>
      <t>القادسية</t>
    </r>
    <r>
      <rPr>
        <b/>
        <sz val="14"/>
        <rFont val="Arial"/>
        <family val="2"/>
        <scheme val="minor"/>
      </rPr>
      <t>،المثنى</t>
    </r>
    <r>
      <rPr>
        <b/>
        <sz val="14"/>
        <color rgb="FFFF0000"/>
        <rFont val="Arial"/>
        <family val="2"/>
        <scheme val="minor"/>
      </rPr>
      <t xml:space="preserve"> </t>
    </r>
  </si>
  <si>
    <t xml:space="preserve">* عدد السكان حسب تقديرات الجهاز المركزي للإحصاء </t>
  </si>
  <si>
    <t>الانبار</t>
  </si>
  <si>
    <t>لكل اسبوع</t>
  </si>
  <si>
    <t>بالسنة</t>
  </si>
  <si>
    <t xml:space="preserve"> ** كركوك </t>
  </si>
  <si>
    <t xml:space="preserve">** كربلاء </t>
  </si>
  <si>
    <t>امانة بغداد</t>
  </si>
  <si>
    <t>اطراف بغداد</t>
  </si>
  <si>
    <t>جميع المحافظات عدا البصرة</t>
  </si>
  <si>
    <t>جميع المحافظات عدا أمانة بغداد، أطراف بغداد، واسط، ذي قار</t>
  </si>
  <si>
    <t>جميع المحافظات عدا أطراف بغداد، واسط، صلاح الدين</t>
  </si>
  <si>
    <t>جميع المحافظات عدا أمانة بغداد، أطراف بغداد</t>
  </si>
  <si>
    <t xml:space="preserve">جميع المحافظات عدا أمانة بغداد، المثنى </t>
  </si>
  <si>
    <t>القادسية، صلاح الدين</t>
  </si>
  <si>
    <t>جميع المحافظات عدا واسط، صلاح الدين، المثنى، ذي قار</t>
  </si>
  <si>
    <t>جميع المحافظات عدا أطراف بغداد</t>
  </si>
  <si>
    <t>جميع المحافظات عدا كركوك، القادسية</t>
  </si>
  <si>
    <t>جميع المحافظات عدا أمانة بغداد، صلاح الدين</t>
  </si>
  <si>
    <t>نينوى، كركوك، الأنبار، أمانة بغداد، النجف، ذي قار</t>
  </si>
  <si>
    <t>عدد السكان الكلّي *</t>
  </si>
  <si>
    <t>جميع المحافظات عدا ديالى، أطراف بغداد، صلاح الدين</t>
  </si>
  <si>
    <t>ديالى، الأنبار، أمانة بغداد، أطراف بغداد، صلاح الدين، القادسية، النجف</t>
  </si>
  <si>
    <t>أمانة بغداد، صلاح الدين</t>
  </si>
  <si>
    <t xml:space="preserve">القادسية، صلاح الدين، المثنى </t>
  </si>
  <si>
    <t>ملاحظة : إرتفاع كمية الأنقاض في محافظتي (نينوى والأنبار) بسبب تعرضهما إلى هجمات إرهابية وعمليات عسكرية أدت إلى هدم عدد كبير من المباني والبنى التحتية فيها</t>
  </si>
  <si>
    <t>لمواقع الرمي العشوائي للنفايات</t>
  </si>
  <si>
    <t xml:space="preserve">تابع/ جدول (12) </t>
  </si>
  <si>
    <t>جميع المحافظات عدا أمانة بغداد، أطراف بغداد، واسط، صلاح الدين، المثنى،   ذي قار</t>
  </si>
  <si>
    <t xml:space="preserve">** في محافظة (كركوك) توجد (4) نواحي لا تحتوي على مؤسسات بلدية وهي (قرة هنجير، شوان، يايجي والملتقى) لكن يتم تقديم الخدمة لهم عن طريق تقديم طلبات للمحافظة، أما في محافظة (كربلاء) فأن نسبة السكان المخدومين في الحضر قلت مقارنة بالسنوات السابقة بسبب قلة عدد الآليات الخاصة لجمع ونقل النفايات في المؤسسات البلدية وأرتفعت نسبة السكان المخدومين في الريف بسبب تخصيص مبالغ لخدمة المناطق الريفية والنواحي (الحر، الحسينية والجدول الغربي) قد أصبحت أقضية وتم شمولها بخدمة جمع النفايات </t>
  </si>
  <si>
    <t>* في محافظة (نينوى) تم تضمين كمية السكراب مع كمية الأنقاض في بلدية المركز، اما في (أمانة بغداد) تم ادراج كمية السكراب مع الانقاض بسبب عدم وجود موازين، و في محافظة (المثنى) لا يوجد سكراب مرفوع من قبل المؤسسات البلدية</t>
  </si>
  <si>
    <t>** إن معدل كمية النفايات المتولّدة عن كل فرد قليل في محافظة (كركوك) بسبب قلة كمية النفايات المرفوعة من قبل المؤسسات البلدية كون نسبة عودة السكان للمناطق المحررة قليل فيها، وفي محافظة (البصرة) قلت بسبب إن كمية النفايات المرفوعة لـ (9) اشهر من السنة فقط والـ (3) اشهر الاولى كانت شركة التنظيف مسؤولة عنها ولم يتم تزويد بلدية مركز المحافظة بالموقف عنها.</t>
  </si>
  <si>
    <t>* إن إرتفاع معدل كمية النفايات المتولّدة عن كل فرد في محافظتي (الأنبار وصلاح الدين) بسبب إرتفاع كمية النفايات الإعتيادية المتراكمة خلال المدة السابقة بسبب الحرب وعودة السكان إلى محافظاتهم، وفي محافظة (بابل) بسبب تراكم النفايات فيها لمرور الزائرين  بمحافظتهم إلى كربلاء والنجف وتوجد حملات للتنظيف في مناطق السكن العشوائي بالمحافظة، وفي محافظتي (ديالى والقادسية) بسبب إن هناك بعض المناطق السكنية تقع في أراضي زراعية وتقوم المؤسسات البلدية بجمع نفاياتها، وبالنسبة لمحافظتي (كربلاء والنجف) بسبب توافد أعداد كبيرة من الزائرين إلى العتبات المقدسة، أما في (المثنى) و (ذي قار) و(أطراف بغداد) فيعود السبب إن المؤسسات البلدية تقوم بحملات إضافية لرفع النفايات اسبوعياً من المناطق المشمولة بالخدمة وكذلك رفع النفايات من المناطق الزراعية وأيضاً من المناطق للسكان المتجاوزين في مناطق السكن العشوائي.</t>
  </si>
  <si>
    <t>صلاح الدين، القادسية، المثنى</t>
  </si>
  <si>
    <t>لايوجد</t>
  </si>
  <si>
    <t xml:space="preserve">            2 . أمانة بغداد / دائرة المخلفات الصلبة والبيئة</t>
  </si>
  <si>
    <t>المحافظات التي تولّد مخلفات خطرة</t>
  </si>
  <si>
    <t>ــ يتبع ــ</t>
  </si>
  <si>
    <t>* في محافظة (القادسية) عدد الموقع الطمر الحاصلة على الموافقة البيئية فيها اختلاف عن السنة السابقة بسبب الزحف العمراني عليها حيث تم الغاء بعض المواقع وتغيير مكانها والمواقع الحالية في طور اكمال الموافقات الاصولية وفي محافظة (بابل) تم اغلاق عدد من مواقع طمر النفايات غير الحاصلة على الموافقة البيئية ليتم الطمر في المواقع الحاصلة على الموافقة البيئية</t>
  </si>
</sst>
</file>

<file path=xl/styles.xml><?xml version="1.0" encoding="utf-8"?>
<styleSheet xmlns="http://schemas.openxmlformats.org/spreadsheetml/2006/main">
  <numFmts count="5">
    <numFmt numFmtId="164" formatCode="_-* #,##0.00_-;\-* #,##0.00_-;_-* &quot;-&quot;??_-;_-@_-"/>
    <numFmt numFmtId="165" formatCode="0.0"/>
    <numFmt numFmtId="166" formatCode="#,##0.0"/>
    <numFmt numFmtId="167" formatCode="_-* #,##0_-;\-* #,##0_-;_-* &quot;-&quot;??_-;_-@_-"/>
    <numFmt numFmtId="168" formatCode="_-* #,##0.0_-;\-* #,##0.0_-;_-* &quot;-&quot;??_-;_-@_-"/>
  </numFmts>
  <fonts count="53">
    <font>
      <sz val="11"/>
      <color theme="1"/>
      <name val="Arial"/>
      <family val="2"/>
      <scheme val="minor"/>
    </font>
    <font>
      <b/>
      <sz val="10"/>
      <color indexed="8"/>
      <name val="Times New Roman"/>
      <family val="1"/>
    </font>
    <font>
      <b/>
      <sz val="10"/>
      <color theme="1"/>
      <name val="Times New Roman"/>
      <family val="1"/>
    </font>
    <font>
      <b/>
      <sz val="9"/>
      <color theme="1"/>
      <name val="Arial"/>
      <family val="2"/>
    </font>
    <font>
      <b/>
      <sz val="10"/>
      <color indexed="8"/>
      <name val="Arial"/>
      <family val="2"/>
    </font>
    <font>
      <b/>
      <sz val="9"/>
      <color indexed="8"/>
      <name val="Arial"/>
      <family val="2"/>
    </font>
    <font>
      <b/>
      <sz val="9"/>
      <name val="Arial"/>
      <family val="2"/>
    </font>
    <font>
      <b/>
      <sz val="12"/>
      <color indexed="8"/>
      <name val="Arial"/>
      <family val="2"/>
    </font>
    <font>
      <b/>
      <sz val="12"/>
      <color theme="1"/>
      <name val="Arial"/>
      <family val="2"/>
    </font>
    <font>
      <b/>
      <sz val="10"/>
      <name val="Times New Roman"/>
      <family val="1"/>
    </font>
    <font>
      <b/>
      <sz val="9"/>
      <name val="Times New Roman"/>
      <family val="1"/>
    </font>
    <font>
      <sz val="12"/>
      <color theme="1"/>
      <name val="Arial"/>
      <family val="2"/>
    </font>
    <font>
      <sz val="11"/>
      <color theme="1"/>
      <name val="Arial"/>
      <family val="2"/>
    </font>
    <font>
      <sz val="12"/>
      <color indexed="8"/>
      <name val="Arial"/>
      <family val="2"/>
    </font>
    <font>
      <b/>
      <sz val="10"/>
      <color theme="1"/>
      <name val="Arial"/>
      <family val="2"/>
    </font>
    <font>
      <b/>
      <sz val="10"/>
      <color rgb="FFFF0000"/>
      <name val="Times New Roman"/>
      <family val="1"/>
    </font>
    <font>
      <b/>
      <sz val="12"/>
      <name val="Arial"/>
      <family val="2"/>
    </font>
    <font>
      <sz val="11"/>
      <name val="Arial"/>
      <family val="2"/>
      <scheme val="minor"/>
    </font>
    <font>
      <sz val="12"/>
      <color theme="1"/>
      <name val="Arial"/>
      <family val="2"/>
      <scheme val="minor"/>
    </font>
    <font>
      <sz val="11"/>
      <color indexed="8"/>
      <name val="Arial"/>
      <family val="2"/>
    </font>
    <font>
      <b/>
      <sz val="11"/>
      <color theme="1"/>
      <name val="Arial"/>
      <family val="2"/>
    </font>
    <font>
      <sz val="10"/>
      <name val="Arial"/>
      <family val="2"/>
    </font>
    <font>
      <sz val="9"/>
      <color indexed="8"/>
      <name val="Arial"/>
      <family val="2"/>
    </font>
    <font>
      <b/>
      <sz val="11"/>
      <color theme="1"/>
      <name val="Arial"/>
      <family val="2"/>
      <scheme val="minor"/>
    </font>
    <font>
      <b/>
      <sz val="12"/>
      <color theme="1"/>
      <name val="Arial"/>
      <family val="2"/>
      <scheme val="minor"/>
    </font>
    <font>
      <b/>
      <sz val="10"/>
      <color rgb="FFFF0000"/>
      <name val="Arial"/>
      <family val="2"/>
    </font>
    <font>
      <b/>
      <sz val="10"/>
      <name val="Arial"/>
      <family val="2"/>
    </font>
    <font>
      <b/>
      <sz val="11"/>
      <color theme="1"/>
      <name val="Times New Roman"/>
      <family val="1"/>
      <scheme val="major"/>
    </font>
    <font>
      <b/>
      <sz val="9"/>
      <color rgb="FFFF0000"/>
      <name val="Arial"/>
      <family val="2"/>
    </font>
    <font>
      <sz val="12"/>
      <name val="Arial"/>
      <family val="2"/>
    </font>
    <font>
      <b/>
      <sz val="14"/>
      <color theme="1"/>
      <name val="Arial"/>
      <family val="2"/>
      <scheme val="minor"/>
    </font>
    <font>
      <b/>
      <sz val="16"/>
      <name val="Arial"/>
      <family val="2"/>
      <scheme val="minor"/>
    </font>
    <font>
      <b/>
      <sz val="10"/>
      <color theme="1"/>
      <name val="Times New Roman"/>
      <family val="1"/>
      <scheme val="major"/>
    </font>
    <font>
      <b/>
      <sz val="10"/>
      <color indexed="8"/>
      <name val="Times New Roman"/>
      <family val="1"/>
      <scheme val="major"/>
    </font>
    <font>
      <b/>
      <sz val="10"/>
      <name val="Times New Roman"/>
      <family val="1"/>
      <scheme val="major"/>
    </font>
    <font>
      <sz val="11"/>
      <color theme="1"/>
      <name val="Times New Roman"/>
      <family val="1"/>
      <scheme val="major"/>
    </font>
    <font>
      <b/>
      <sz val="10"/>
      <name val="Arial"/>
      <family val="2"/>
      <scheme val="minor"/>
    </font>
    <font>
      <b/>
      <sz val="9"/>
      <color indexed="8"/>
      <name val="Arial"/>
      <family val="2"/>
      <scheme val="minor"/>
    </font>
    <font>
      <b/>
      <sz val="9"/>
      <color rgb="FFFF0000"/>
      <name val="Times New Roman"/>
      <family val="1"/>
    </font>
    <font>
      <sz val="11"/>
      <color theme="1"/>
      <name val="Arial"/>
      <family val="2"/>
      <scheme val="minor"/>
    </font>
    <font>
      <b/>
      <sz val="10"/>
      <color theme="0"/>
      <name val="Arial"/>
      <family val="2"/>
    </font>
    <font>
      <b/>
      <sz val="14"/>
      <color rgb="FFFF0000"/>
      <name val="Arial"/>
      <family val="2"/>
      <scheme val="minor"/>
    </font>
    <font>
      <b/>
      <sz val="16"/>
      <color indexed="8"/>
      <name val="Arial"/>
      <family val="2"/>
    </font>
    <font>
      <b/>
      <sz val="9"/>
      <color rgb="FFFFFF00"/>
      <name val="Arial"/>
      <family val="2"/>
    </font>
    <font>
      <b/>
      <sz val="14"/>
      <name val="Arial"/>
      <family val="2"/>
      <scheme val="minor"/>
    </font>
    <font>
      <b/>
      <sz val="14"/>
      <color indexed="8"/>
      <name val="Arial"/>
      <family val="2"/>
    </font>
    <font>
      <b/>
      <sz val="9"/>
      <color theme="1"/>
      <name val="Arial"/>
      <family val="2"/>
      <scheme val="minor"/>
    </font>
    <font>
      <b/>
      <sz val="10"/>
      <color theme="9" tint="-0.499984740745262"/>
      <name val="Arial"/>
      <family val="2"/>
    </font>
    <font>
      <b/>
      <sz val="10"/>
      <color rgb="FF5C2C04"/>
      <name val="Arial"/>
      <family val="2"/>
    </font>
    <font>
      <b/>
      <sz val="10"/>
      <color rgb="FF743806"/>
      <name val="Arial"/>
      <family val="2"/>
    </font>
    <font>
      <b/>
      <sz val="10"/>
      <color rgb="FFA26000"/>
      <name val="Arial"/>
      <family val="2"/>
    </font>
    <font>
      <b/>
      <sz val="11"/>
      <color rgb="FFFF0000"/>
      <name val="Arial"/>
      <family val="2"/>
    </font>
    <font>
      <b/>
      <sz val="12"/>
      <color rgb="FFFF0000"/>
      <name val="Arial"/>
      <family val="2"/>
    </font>
  </fonts>
  <fills count="9">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92D050"/>
        <bgColor indexed="64"/>
      </patternFill>
    </fill>
    <fill>
      <patternFill patternType="solid">
        <fgColor theme="9" tint="0.79998168889431442"/>
        <bgColor indexed="64"/>
      </patternFill>
    </fill>
    <fill>
      <patternFill patternType="solid">
        <fgColor rgb="FF5C2C04"/>
        <bgColor indexed="64"/>
      </patternFill>
    </fill>
    <fill>
      <patternFill patternType="solid">
        <fgColor rgb="FFFFFF00"/>
        <bgColor indexed="64"/>
      </patternFill>
    </fill>
    <fill>
      <patternFill patternType="solid">
        <fgColor rgb="FFFFC000"/>
        <bgColor indexed="64"/>
      </patternFill>
    </fill>
  </fills>
  <borders count="26">
    <border>
      <left/>
      <right/>
      <top/>
      <bottom/>
      <diagonal/>
    </border>
    <border>
      <left/>
      <right/>
      <top/>
      <bottom style="double">
        <color indexed="64"/>
      </bottom>
      <diagonal/>
    </border>
    <border>
      <left/>
      <right/>
      <top style="hair">
        <color indexed="64"/>
      </top>
      <bottom style="hair">
        <color indexed="64"/>
      </bottom>
      <diagonal/>
    </border>
    <border>
      <left/>
      <right/>
      <top style="hair">
        <color indexed="64"/>
      </top>
      <bottom/>
      <diagonal/>
    </border>
    <border>
      <left/>
      <right/>
      <top style="double">
        <color indexed="64"/>
      </top>
      <bottom style="thin">
        <color indexed="64"/>
      </bottom>
      <diagonal/>
    </border>
    <border>
      <left/>
      <right/>
      <top style="thin">
        <color auto="1"/>
      </top>
      <bottom/>
      <diagonal/>
    </border>
    <border>
      <left/>
      <right/>
      <top/>
      <bottom style="thin">
        <color auto="1"/>
      </bottom>
      <diagonal/>
    </border>
    <border>
      <left/>
      <right/>
      <top style="double">
        <color indexed="64"/>
      </top>
      <bottom/>
      <diagonal/>
    </border>
    <border>
      <left/>
      <right/>
      <top style="hair">
        <color indexed="64"/>
      </top>
      <bottom style="thin">
        <color indexed="64"/>
      </bottom>
      <diagonal/>
    </border>
    <border>
      <left/>
      <right/>
      <top style="hair">
        <color indexed="64"/>
      </top>
      <bottom style="double">
        <color indexed="64"/>
      </bottom>
      <diagonal/>
    </border>
    <border>
      <left/>
      <right/>
      <top/>
      <bottom style="hair">
        <color indexed="64"/>
      </bottom>
      <diagonal/>
    </border>
    <border>
      <left/>
      <right/>
      <top style="double">
        <color indexed="64"/>
      </top>
      <bottom style="hair">
        <color indexed="64"/>
      </bottom>
      <diagonal/>
    </border>
    <border>
      <left/>
      <right/>
      <top style="double">
        <color indexed="64"/>
      </top>
      <bottom style="double">
        <color indexed="64"/>
      </bottom>
      <diagonal/>
    </border>
    <border>
      <left style="thick">
        <color indexed="8"/>
      </left>
      <right/>
      <top/>
      <bottom/>
      <diagonal/>
    </border>
    <border>
      <left style="thick">
        <color indexed="8"/>
      </left>
      <right/>
      <top/>
      <bottom style="thick">
        <color indexed="8"/>
      </bottom>
      <diagonal/>
    </border>
    <border>
      <left/>
      <right/>
      <top style="thin">
        <color indexed="64"/>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11">
    <xf numFmtId="0" fontId="0" fillId="0" borderId="0"/>
    <xf numFmtId="0" fontId="11" fillId="0" borderId="0"/>
    <xf numFmtId="0" fontId="12" fillId="0" borderId="0"/>
    <xf numFmtId="0" fontId="12" fillId="0" borderId="0"/>
    <xf numFmtId="0" fontId="11" fillId="0" borderId="0"/>
    <xf numFmtId="0" fontId="11" fillId="0" borderId="0"/>
    <xf numFmtId="0" fontId="11" fillId="0" borderId="0"/>
    <xf numFmtId="9" fontId="13" fillId="0" borderId="0" applyFont="0" applyFill="0" applyBorder="0" applyAlignment="0" applyProtection="0"/>
    <xf numFmtId="0" fontId="18" fillId="0" borderId="0"/>
    <xf numFmtId="0" fontId="21" fillId="0" borderId="0"/>
    <xf numFmtId="164" fontId="39" fillId="0" borderId="0" applyFont="0" applyFill="0" applyBorder="0" applyAlignment="0" applyProtection="0"/>
  </cellStyleXfs>
  <cellXfs count="327">
    <xf numFmtId="0" fontId="0" fillId="0" borderId="0" xfId="0"/>
    <xf numFmtId="0" fontId="0" fillId="0" borderId="0" xfId="0"/>
    <xf numFmtId="0" fontId="1" fillId="2" borderId="0" xfId="0" applyFont="1" applyFill="1" applyBorder="1" applyAlignment="1">
      <alignment horizontal="center" vertical="center" wrapText="1"/>
    </xf>
    <xf numFmtId="0" fontId="0" fillId="2" borderId="0" xfId="0" applyFill="1"/>
    <xf numFmtId="0" fontId="7" fillId="0" borderId="0" xfId="1" applyFont="1" applyAlignment="1">
      <alignment vertical="center" wrapText="1"/>
    </xf>
    <xf numFmtId="0" fontId="14" fillId="0" borderId="0" xfId="1" applyFont="1" applyBorder="1" applyAlignment="1">
      <alignment horizontal="right" vertical="center" wrapText="1"/>
    </xf>
    <xf numFmtId="0" fontId="14" fillId="0" borderId="0" xfId="1" applyFont="1" applyBorder="1" applyAlignment="1">
      <alignment horizontal="left" vertical="center" wrapText="1"/>
    </xf>
    <xf numFmtId="0" fontId="11" fillId="0" borderId="0" xfId="1" applyFont="1"/>
    <xf numFmtId="0" fontId="11" fillId="0" borderId="0" xfId="1" applyFont="1" applyAlignment="1">
      <alignment horizontal="left"/>
    </xf>
    <xf numFmtId="3" fontId="1" fillId="2" borderId="0" xfId="0" applyNumberFormat="1" applyFont="1" applyFill="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8" fillId="0" borderId="0" xfId="0" applyFont="1" applyBorder="1" applyAlignment="1">
      <alignment vertical="center" wrapText="1"/>
    </xf>
    <xf numFmtId="1" fontId="1" fillId="2" borderId="0" xfId="0" applyNumberFormat="1" applyFont="1" applyFill="1" applyBorder="1" applyAlignment="1">
      <alignment vertical="center" wrapText="1"/>
    </xf>
    <xf numFmtId="166" fontId="15" fillId="2" borderId="0" xfId="0" applyNumberFormat="1" applyFont="1" applyFill="1" applyBorder="1" applyAlignment="1">
      <alignment vertical="center" wrapText="1"/>
    </xf>
    <xf numFmtId="0" fontId="16" fillId="0" borderId="1" xfId="0" applyFont="1" applyBorder="1" applyAlignment="1">
      <alignment vertical="center" wrapText="1"/>
    </xf>
    <xf numFmtId="0" fontId="6" fillId="0" borderId="0" xfId="0" applyFont="1" applyBorder="1" applyAlignment="1">
      <alignment horizontal="right" vertical="center" readingOrder="2"/>
    </xf>
    <xf numFmtId="0" fontId="17" fillId="0" borderId="0" xfId="0" applyFont="1"/>
    <xf numFmtId="166" fontId="17" fillId="0" borderId="0" xfId="0" applyNumberFormat="1" applyFont="1"/>
    <xf numFmtId="0" fontId="5" fillId="0" borderId="0" xfId="0" applyFont="1" applyBorder="1" applyAlignment="1">
      <alignment horizontal="right" vertical="center" wrapText="1" readingOrder="2"/>
    </xf>
    <xf numFmtId="0" fontId="5" fillId="0" borderId="0" xfId="0" applyFont="1" applyBorder="1" applyAlignment="1">
      <alignment horizontal="right" vertical="center" wrapText="1" readingOrder="2"/>
    </xf>
    <xf numFmtId="0" fontId="5" fillId="2" borderId="0" xfId="0" applyFont="1" applyFill="1" applyBorder="1" applyAlignment="1">
      <alignment horizontal="right" vertical="center" wrapText="1"/>
    </xf>
    <xf numFmtId="0" fontId="19" fillId="0" borderId="0" xfId="1" applyFont="1" applyAlignment="1">
      <alignment horizontal="center" vertical="center" wrapText="1"/>
    </xf>
    <xf numFmtId="0" fontId="19" fillId="2" borderId="0" xfId="1" applyFont="1" applyFill="1" applyAlignment="1">
      <alignment horizontal="center" vertical="center" wrapText="1"/>
    </xf>
    <xf numFmtId="0" fontId="22" fillId="0" borderId="13" xfId="9" applyFont="1" applyBorder="1" applyAlignment="1">
      <alignment vertical="top" wrapText="1"/>
    </xf>
    <xf numFmtId="0" fontId="21" fillId="0" borderId="0" xfId="9"/>
    <xf numFmtId="0" fontId="22" fillId="0" borderId="14" xfId="9" applyFont="1" applyBorder="1" applyAlignment="1">
      <alignment vertical="top" wrapText="1"/>
    </xf>
    <xf numFmtId="0" fontId="14" fillId="2" borderId="0" xfId="1" applyFont="1" applyFill="1" applyBorder="1" applyAlignment="1">
      <alignment horizontal="right" vertical="center" wrapText="1"/>
    </xf>
    <xf numFmtId="0" fontId="10" fillId="0" borderId="5" xfId="0" applyFont="1" applyBorder="1" applyAlignment="1">
      <alignment vertical="center" wrapText="1"/>
    </xf>
    <xf numFmtId="0" fontId="4" fillId="2" borderId="0"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14" fillId="2" borderId="5" xfId="1" applyFont="1" applyFill="1" applyBorder="1" applyAlignment="1">
      <alignment horizontal="right" vertical="center" wrapText="1"/>
    </xf>
    <xf numFmtId="0" fontId="14" fillId="2" borderId="9" xfId="1" applyFont="1" applyFill="1" applyBorder="1" applyAlignment="1">
      <alignment horizontal="right" vertical="center" wrapText="1"/>
    </xf>
    <xf numFmtId="0" fontId="20" fillId="0" borderId="1" xfId="8" applyFont="1" applyBorder="1" applyAlignment="1">
      <alignment vertical="center" wrapText="1"/>
    </xf>
    <xf numFmtId="0" fontId="2" fillId="2" borderId="0" xfId="1" applyFont="1" applyFill="1" applyBorder="1" applyAlignment="1">
      <alignment horizontal="left" vertical="center" wrapText="1"/>
    </xf>
    <xf numFmtId="165" fontId="2" fillId="2" borderId="0" xfId="1" applyNumberFormat="1" applyFont="1" applyFill="1" applyBorder="1" applyAlignment="1">
      <alignment horizontal="left" vertical="center" wrapText="1"/>
    </xf>
    <xf numFmtId="0" fontId="5" fillId="2" borderId="0" xfId="0" applyFont="1" applyFill="1" applyBorder="1" applyAlignment="1">
      <alignment horizontal="right" vertical="center" wrapText="1"/>
    </xf>
    <xf numFmtId="0" fontId="14" fillId="2" borderId="10" xfId="1" applyFont="1" applyFill="1" applyBorder="1" applyAlignment="1">
      <alignment horizontal="right" vertical="center" wrapText="1"/>
    </xf>
    <xf numFmtId="0" fontId="19" fillId="0" borderId="2" xfId="1" applyFont="1" applyBorder="1" applyAlignment="1">
      <alignment horizontal="center" vertical="center" wrapText="1"/>
    </xf>
    <xf numFmtId="0" fontId="19" fillId="0" borderId="0" xfId="1" applyFont="1" applyBorder="1" applyAlignment="1">
      <alignment horizontal="center" vertical="center" wrapText="1"/>
    </xf>
    <xf numFmtId="0" fontId="7" fillId="0" borderId="0" xfId="1" applyFont="1" applyAlignment="1">
      <alignment horizontal="center" vertical="center" wrapText="1"/>
    </xf>
    <xf numFmtId="0" fontId="14" fillId="2" borderId="2" xfId="1" applyFont="1" applyFill="1" applyBorder="1" applyAlignment="1">
      <alignment horizontal="right" vertical="center" wrapText="1"/>
    </xf>
    <xf numFmtId="0" fontId="5" fillId="0" borderId="0" xfId="0" applyFont="1" applyBorder="1" applyAlignment="1">
      <alignment horizontal="right" vertical="center" wrapText="1" readingOrder="2"/>
    </xf>
    <xf numFmtId="0" fontId="3" fillId="0" borderId="0" xfId="0" applyFont="1" applyBorder="1" applyAlignment="1">
      <alignment horizontal="right" vertical="center" readingOrder="2"/>
    </xf>
    <xf numFmtId="0" fontId="3" fillId="2" borderId="0" xfId="0" applyFont="1" applyFill="1" applyBorder="1" applyAlignment="1">
      <alignment vertical="center"/>
    </xf>
    <xf numFmtId="0" fontId="5" fillId="2" borderId="0" xfId="0" applyFont="1" applyFill="1" applyBorder="1" applyAlignment="1">
      <alignment vertical="center" wrapText="1" readingOrder="2"/>
    </xf>
    <xf numFmtId="0" fontId="5" fillId="2" borderId="0" xfId="0" applyFont="1" applyFill="1" applyBorder="1" applyAlignment="1">
      <alignment horizontal="right" vertical="center" wrapText="1" readingOrder="2"/>
    </xf>
    <xf numFmtId="0" fontId="14" fillId="0" borderId="5" xfId="8" applyFont="1" applyBorder="1" applyAlignment="1">
      <alignment horizontal="right" vertical="center" wrapText="1"/>
    </xf>
    <xf numFmtId="0" fontId="3" fillId="2" borderId="0" xfId="0" applyFont="1" applyFill="1" applyBorder="1" applyAlignment="1">
      <alignment horizontal="right" vertical="center" readingOrder="2"/>
    </xf>
    <xf numFmtId="0" fontId="23" fillId="0" borderId="0" xfId="0" applyFont="1"/>
    <xf numFmtId="0" fontId="23" fillId="0" borderId="19" xfId="0" applyFont="1" applyBorder="1"/>
    <xf numFmtId="0" fontId="24" fillId="0" borderId="0" xfId="0" applyFont="1" applyAlignment="1">
      <alignment horizontal="center"/>
    </xf>
    <xf numFmtId="0" fontId="3" fillId="2" borderId="0" xfId="0" applyFont="1" applyFill="1" applyBorder="1" applyAlignment="1">
      <alignment horizontal="right" vertical="center" readingOrder="2"/>
    </xf>
    <xf numFmtId="0" fontId="3" fillId="2" borderId="0" xfId="0" applyFont="1" applyFill="1" applyBorder="1" applyAlignment="1">
      <alignment vertical="center"/>
    </xf>
    <xf numFmtId="0" fontId="3" fillId="2" borderId="0" xfId="0" applyFont="1" applyFill="1" applyBorder="1" applyAlignment="1">
      <alignment vertical="center"/>
    </xf>
    <xf numFmtId="0" fontId="7" fillId="0" borderId="1" xfId="0" applyFont="1" applyFill="1" applyBorder="1" applyAlignment="1">
      <alignment vertical="center" wrapText="1"/>
    </xf>
    <xf numFmtId="0" fontId="15" fillId="2" borderId="0" xfId="1" applyFont="1" applyFill="1" applyBorder="1" applyAlignment="1">
      <alignment horizontal="left" vertical="center" wrapText="1"/>
    </xf>
    <xf numFmtId="165" fontId="15" fillId="2" borderId="0" xfId="1" applyNumberFormat="1" applyFont="1" applyFill="1" applyBorder="1" applyAlignment="1">
      <alignment horizontal="left" vertical="center" wrapText="1"/>
    </xf>
    <xf numFmtId="0" fontId="25" fillId="2" borderId="0" xfId="1" applyFont="1" applyFill="1" applyBorder="1" applyAlignment="1">
      <alignment horizontal="right" vertical="center" wrapText="1"/>
    </xf>
    <xf numFmtId="1" fontId="9" fillId="2" borderId="2" xfId="0" applyNumberFormat="1" applyFont="1" applyFill="1" applyBorder="1" applyAlignment="1">
      <alignment horizontal="left" vertical="center" wrapText="1"/>
    </xf>
    <xf numFmtId="0" fontId="27" fillId="0" borderId="2" xfId="8" applyFont="1" applyBorder="1" applyAlignment="1">
      <alignment horizontal="center" vertical="center" readingOrder="2"/>
    </xf>
    <xf numFmtId="0" fontId="27" fillId="0" borderId="9" xfId="8" applyFont="1" applyBorder="1" applyAlignment="1">
      <alignment horizontal="center" vertical="center" readingOrder="2"/>
    </xf>
    <xf numFmtId="0" fontId="16" fillId="0" borderId="0" xfId="1" applyFont="1" applyAlignment="1">
      <alignment vertical="center" wrapText="1"/>
    </xf>
    <xf numFmtId="0" fontId="26" fillId="0" borderId="0" xfId="1" applyFont="1" applyBorder="1" applyAlignment="1">
      <alignment horizontal="right" vertical="center" wrapText="1"/>
    </xf>
    <xf numFmtId="0" fontId="29" fillId="0" borderId="0" xfId="1" applyFont="1"/>
    <xf numFmtId="0" fontId="28" fillId="0" borderId="0" xfId="0" applyFont="1" applyBorder="1" applyAlignment="1">
      <alignment horizontal="right" vertical="center" wrapText="1" readingOrder="2"/>
    </xf>
    <xf numFmtId="0" fontId="30" fillId="0" borderId="19" xfId="0" applyFont="1" applyBorder="1" applyAlignment="1">
      <alignment vertical="center"/>
    </xf>
    <xf numFmtId="0" fontId="30" fillId="0" borderId="18" xfId="0" applyFont="1" applyBorder="1" applyAlignment="1">
      <alignment vertical="center"/>
    </xf>
    <xf numFmtId="0" fontId="30" fillId="0" borderId="22" xfId="0" applyFont="1" applyBorder="1" applyAlignment="1">
      <alignment vertical="center"/>
    </xf>
    <xf numFmtId="0" fontId="30" fillId="0" borderId="16" xfId="0" applyFont="1" applyBorder="1" applyAlignment="1">
      <alignment vertical="center"/>
    </xf>
    <xf numFmtId="3" fontId="15" fillId="0" borderId="0" xfId="0" applyNumberFormat="1" applyFont="1" applyBorder="1" applyAlignment="1">
      <alignment horizontal="left" vertical="center" wrapText="1"/>
    </xf>
    <xf numFmtId="165" fontId="15" fillId="2" borderId="0" xfId="0" applyNumberFormat="1" applyFont="1" applyFill="1" applyBorder="1" applyAlignment="1">
      <alignment horizontal="left" vertical="center" wrapText="1"/>
    </xf>
    <xf numFmtId="0" fontId="28" fillId="2" borderId="0" xfId="0" applyFont="1" applyFill="1" applyBorder="1" applyAlignment="1">
      <alignment horizontal="right" vertical="center" readingOrder="2"/>
    </xf>
    <xf numFmtId="0" fontId="28" fillId="0" borderId="0" xfId="0" applyFont="1" applyBorder="1" applyAlignment="1">
      <alignment horizontal="right" vertical="center" readingOrder="2"/>
    </xf>
    <xf numFmtId="0" fontId="30" fillId="0" borderId="23" xfId="0" applyFont="1" applyBorder="1" applyAlignment="1">
      <alignment vertical="center"/>
    </xf>
    <xf numFmtId="0" fontId="30" fillId="0" borderId="17" xfId="0" applyFont="1" applyBorder="1" applyAlignment="1">
      <alignment vertical="center"/>
    </xf>
    <xf numFmtId="0" fontId="27" fillId="0" borderId="10" xfId="8" applyFont="1" applyBorder="1" applyAlignment="1">
      <alignment horizontal="center" vertical="center" readingOrder="2"/>
    </xf>
    <xf numFmtId="0" fontId="32" fillId="0" borderId="2" xfId="8" applyFont="1" applyBorder="1" applyAlignment="1">
      <alignment horizontal="center" vertical="center" readingOrder="2"/>
    </xf>
    <xf numFmtId="0" fontId="32" fillId="0" borderId="9" xfId="8" applyFont="1" applyBorder="1" applyAlignment="1">
      <alignment horizontal="center" vertical="center" readingOrder="2"/>
    </xf>
    <xf numFmtId="0" fontId="17" fillId="4" borderId="0" xfId="0" applyFont="1" applyFill="1"/>
    <xf numFmtId="0" fontId="4" fillId="2" borderId="7" xfId="0" applyFont="1" applyFill="1" applyBorder="1" applyAlignment="1">
      <alignment horizontal="right" vertical="center" wrapText="1"/>
    </xf>
    <xf numFmtId="1" fontId="15" fillId="2" borderId="7" xfId="0" applyNumberFormat="1" applyFont="1" applyFill="1" applyBorder="1" applyAlignment="1">
      <alignment horizontal="left" vertical="center" wrapText="1"/>
    </xf>
    <xf numFmtId="3" fontId="15" fillId="2" borderId="7" xfId="0" applyNumberFormat="1" applyFont="1" applyFill="1" applyBorder="1" applyAlignment="1">
      <alignment horizontal="left" vertical="center" wrapText="1"/>
    </xf>
    <xf numFmtId="165" fontId="15" fillId="2" borderId="7" xfId="0" applyNumberFormat="1" applyFont="1" applyFill="1" applyBorder="1" applyAlignment="1">
      <alignment horizontal="left" vertical="center" wrapText="1"/>
    </xf>
    <xf numFmtId="0" fontId="3" fillId="2" borderId="0" xfId="0" applyFont="1" applyFill="1" applyBorder="1" applyAlignment="1">
      <alignment horizontal="right" vertical="center" readingOrder="2"/>
    </xf>
    <xf numFmtId="165" fontId="9" fillId="2" borderId="2" xfId="0" applyNumberFormat="1" applyFont="1" applyFill="1" applyBorder="1" applyAlignment="1">
      <alignment horizontal="left" vertical="center" wrapText="1"/>
    </xf>
    <xf numFmtId="1" fontId="9" fillId="2" borderId="3" xfId="0" applyNumberFormat="1" applyFont="1" applyFill="1" applyBorder="1" applyAlignment="1">
      <alignment horizontal="left" vertical="center" wrapText="1"/>
    </xf>
    <xf numFmtId="0" fontId="7" fillId="0" borderId="19" xfId="1" applyFont="1" applyBorder="1" applyAlignment="1">
      <alignment vertical="center" wrapText="1"/>
    </xf>
    <xf numFmtId="0" fontId="6" fillId="0" borderId="5" xfId="0" applyFont="1" applyBorder="1" applyAlignment="1">
      <alignment horizontal="right" vertical="center" wrapText="1"/>
    </xf>
    <xf numFmtId="0" fontId="35" fillId="0" borderId="0" xfId="0" applyFont="1"/>
    <xf numFmtId="0" fontId="3" fillId="2" borderId="0" xfId="0" applyFont="1" applyFill="1" applyBorder="1" applyAlignment="1">
      <alignment horizontal="right" vertical="center" readingOrder="2"/>
    </xf>
    <xf numFmtId="0" fontId="19" fillId="2" borderId="0" xfId="1" applyFont="1" applyFill="1" applyBorder="1" applyAlignment="1">
      <alignment horizontal="center" vertical="center" wrapText="1"/>
    </xf>
    <xf numFmtId="0" fontId="3" fillId="2" borderId="0" xfId="0" applyFont="1" applyFill="1" applyBorder="1" applyAlignment="1">
      <alignment horizontal="right" vertical="center" readingOrder="2"/>
    </xf>
    <xf numFmtId="0" fontId="32" fillId="0" borderId="10" xfId="8" applyFont="1" applyBorder="1" applyAlignment="1">
      <alignment horizontal="right" vertical="center" readingOrder="2"/>
    </xf>
    <xf numFmtId="3" fontId="9" fillId="2" borderId="2" xfId="0" applyNumberFormat="1" applyFont="1" applyFill="1" applyBorder="1" applyAlignment="1">
      <alignment horizontal="left" vertical="center" wrapText="1"/>
    </xf>
    <xf numFmtId="3" fontId="2" fillId="2" borderId="2" xfId="0" applyNumberFormat="1" applyFont="1" applyFill="1" applyBorder="1" applyAlignment="1">
      <alignment horizontal="left" vertical="center" wrapText="1"/>
    </xf>
    <xf numFmtId="165" fontId="9" fillId="2" borderId="3" xfId="0" applyNumberFormat="1" applyFont="1" applyFill="1" applyBorder="1" applyAlignment="1">
      <alignment horizontal="left" vertical="center" wrapText="1"/>
    </xf>
    <xf numFmtId="166" fontId="9" fillId="2" borderId="2" xfId="0" applyNumberFormat="1" applyFont="1" applyFill="1" applyBorder="1" applyAlignment="1">
      <alignment horizontal="left" vertical="center" wrapText="1"/>
    </xf>
    <xf numFmtId="0" fontId="6" fillId="0" borderId="0" xfId="0" applyFont="1" applyBorder="1" applyAlignment="1">
      <alignment horizontal="right" vertical="center" wrapText="1" readingOrder="2"/>
    </xf>
    <xf numFmtId="0" fontId="3" fillId="2" borderId="0" xfId="0" applyFont="1" applyFill="1" applyBorder="1" applyAlignment="1">
      <alignment horizontal="right" vertical="center" readingOrder="2"/>
    </xf>
    <xf numFmtId="0" fontId="32" fillId="0" borderId="9" xfId="8" applyFont="1" applyBorder="1" applyAlignment="1">
      <alignment horizontal="right" vertical="center" readingOrder="2"/>
    </xf>
    <xf numFmtId="165" fontId="34" fillId="2" borderId="0" xfId="0" applyNumberFormat="1" applyFont="1" applyFill="1" applyBorder="1" applyAlignment="1">
      <alignment horizontal="left" vertical="center" wrapText="1"/>
    </xf>
    <xf numFmtId="0" fontId="6" fillId="0" borderId="5" xfId="0" applyFont="1" applyBorder="1" applyAlignment="1">
      <alignment vertical="center" wrapText="1"/>
    </xf>
    <xf numFmtId="0" fontId="34" fillId="0" borderId="5" xfId="0" applyFont="1" applyBorder="1" applyAlignment="1">
      <alignment horizontal="right" vertical="center" wrapText="1"/>
    </xf>
    <xf numFmtId="0" fontId="3" fillId="2" borderId="0" xfId="0" applyFont="1" applyFill="1" applyBorder="1" applyAlignment="1">
      <alignment horizontal="right" vertical="center" readingOrder="2"/>
    </xf>
    <xf numFmtId="0" fontId="3" fillId="2" borderId="0" xfId="0" applyFont="1" applyFill="1" applyBorder="1" applyAlignment="1">
      <alignment vertical="center"/>
    </xf>
    <xf numFmtId="0" fontId="3" fillId="2" borderId="0" xfId="0" applyFont="1" applyFill="1" applyBorder="1" applyAlignment="1">
      <alignment horizontal="right" vertical="center" readingOrder="2"/>
    </xf>
    <xf numFmtId="3" fontId="9" fillId="2" borderId="3" xfId="0" applyNumberFormat="1" applyFont="1" applyFill="1" applyBorder="1" applyAlignment="1">
      <alignment horizontal="left" vertical="center" wrapText="1"/>
    </xf>
    <xf numFmtId="0" fontId="6" fillId="0" borderId="5" xfId="0" applyFont="1" applyBorder="1" applyAlignment="1">
      <alignment horizontal="right" vertical="center" wrapText="1"/>
    </xf>
    <xf numFmtId="0" fontId="3" fillId="2" borderId="0" xfId="0" applyFont="1" applyFill="1" applyBorder="1" applyAlignment="1">
      <alignment horizontal="right" vertical="center" readingOrder="2"/>
    </xf>
    <xf numFmtId="0" fontId="8" fillId="0" borderId="0" xfId="8" applyFont="1" applyBorder="1" applyAlignment="1">
      <alignment horizontal="right" vertical="center" wrapText="1"/>
    </xf>
    <xf numFmtId="0" fontId="3" fillId="2" borderId="0" xfId="0" applyFont="1" applyFill="1" applyBorder="1" applyAlignment="1">
      <alignment vertical="center"/>
    </xf>
    <xf numFmtId="0" fontId="3" fillId="2" borderId="0" xfId="0" applyFont="1" applyFill="1" applyBorder="1" applyAlignment="1">
      <alignment horizontal="right" vertical="center" readingOrder="2"/>
    </xf>
    <xf numFmtId="0" fontId="5" fillId="2" borderId="0" xfId="0" applyFont="1" applyFill="1" applyBorder="1" applyAlignment="1">
      <alignment horizontal="right" vertical="center" wrapText="1"/>
    </xf>
    <xf numFmtId="0" fontId="14" fillId="2" borderId="2"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33" fillId="2" borderId="7" xfId="0" applyFont="1" applyFill="1" applyBorder="1" applyAlignment="1">
      <alignment vertical="center" wrapText="1"/>
    </xf>
    <xf numFmtId="0" fontId="37" fillId="2" borderId="7" xfId="0" applyFont="1" applyFill="1" applyBorder="1" applyAlignment="1">
      <alignment horizontal="right" vertical="center" wrapText="1" readingOrder="1"/>
    </xf>
    <xf numFmtId="1" fontId="38" fillId="2" borderId="0" xfId="0" applyNumberFormat="1" applyFont="1" applyFill="1" applyBorder="1" applyAlignment="1">
      <alignment horizontal="left" vertical="center" wrapText="1"/>
    </xf>
    <xf numFmtId="3" fontId="38" fillId="2" borderId="0" xfId="0" applyNumberFormat="1" applyFont="1" applyFill="1" applyBorder="1" applyAlignment="1">
      <alignment horizontal="left" vertical="center" wrapText="1"/>
    </xf>
    <xf numFmtId="165" fontId="38" fillId="2" borderId="0" xfId="0" applyNumberFormat="1" applyFont="1" applyFill="1" applyBorder="1" applyAlignment="1">
      <alignment horizontal="left" vertical="center" wrapText="1"/>
    </xf>
    <xf numFmtId="166" fontId="2" fillId="2" borderId="2" xfId="0" applyNumberFormat="1" applyFont="1" applyFill="1" applyBorder="1" applyAlignment="1">
      <alignment horizontal="left" vertical="center" wrapText="1"/>
    </xf>
    <xf numFmtId="0" fontId="14" fillId="2" borderId="2" xfId="1" applyFont="1" applyFill="1" applyBorder="1" applyAlignment="1">
      <alignment horizontal="right" vertical="center" wrapText="1"/>
    </xf>
    <xf numFmtId="0" fontId="10" fillId="0" borderId="5" xfId="0" applyFont="1" applyBorder="1" applyAlignment="1">
      <alignment horizontal="right" vertical="center" wrapText="1" readingOrder="2"/>
    </xf>
    <xf numFmtId="0" fontId="1" fillId="2" borderId="2" xfId="0" applyFont="1" applyFill="1" applyBorder="1" applyAlignment="1">
      <alignment horizontal="left" vertical="center" wrapText="1"/>
    </xf>
    <xf numFmtId="165" fontId="9" fillId="2" borderId="2" xfId="0" applyNumberFormat="1" applyFont="1" applyFill="1" applyBorder="1" applyAlignment="1">
      <alignment horizontal="right" vertical="center" wrapText="1"/>
    </xf>
    <xf numFmtId="0" fontId="5" fillId="2" borderId="0" xfId="0" applyFont="1" applyFill="1" applyBorder="1" applyAlignment="1">
      <alignment horizontal="right" vertical="center" wrapText="1" readingOrder="2"/>
    </xf>
    <xf numFmtId="0" fontId="5" fillId="5" borderId="8" xfId="0" applyFont="1" applyFill="1" applyBorder="1" applyAlignment="1">
      <alignment horizontal="right" vertical="center" wrapText="1"/>
    </xf>
    <xf numFmtId="0" fontId="4" fillId="6" borderId="6" xfId="0" applyFont="1" applyFill="1" applyBorder="1" applyAlignment="1">
      <alignment horizontal="right" vertical="center" wrapText="1"/>
    </xf>
    <xf numFmtId="0" fontId="4" fillId="6" borderId="7" xfId="0" applyFont="1" applyFill="1" applyBorder="1" applyAlignment="1">
      <alignment vertical="center" wrapText="1"/>
    </xf>
    <xf numFmtId="0" fontId="1" fillId="2" borderId="3" xfId="0" applyFont="1" applyFill="1" applyBorder="1" applyAlignment="1">
      <alignment horizontal="left" vertical="center" wrapText="1"/>
    </xf>
    <xf numFmtId="166" fontId="9" fillId="2" borderId="3" xfId="0" applyNumberFormat="1" applyFont="1" applyFill="1" applyBorder="1" applyAlignment="1">
      <alignment horizontal="left" vertical="center" wrapText="1"/>
    </xf>
    <xf numFmtId="0" fontId="40" fillId="6" borderId="4" xfId="0" applyFont="1" applyFill="1" applyBorder="1" applyAlignment="1">
      <alignment horizontal="right" vertical="center" wrapText="1"/>
    </xf>
    <xf numFmtId="0" fontId="4" fillId="5" borderId="12" xfId="0" applyFont="1" applyFill="1" applyBorder="1" applyAlignment="1">
      <alignment horizontal="right" vertical="center" wrapText="1"/>
    </xf>
    <xf numFmtId="1" fontId="9" fillId="5" borderId="12" xfId="0" applyNumberFormat="1" applyFont="1" applyFill="1" applyBorder="1" applyAlignment="1">
      <alignment horizontal="left" vertical="center" wrapText="1"/>
    </xf>
    <xf numFmtId="3" fontId="9" fillId="5" borderId="12" xfId="0" applyNumberFormat="1" applyFont="1" applyFill="1" applyBorder="1" applyAlignment="1">
      <alignment horizontal="left" vertical="center" wrapText="1"/>
    </xf>
    <xf numFmtId="165" fontId="9" fillId="5" borderId="12" xfId="0" applyNumberFormat="1" applyFont="1" applyFill="1" applyBorder="1" applyAlignment="1">
      <alignment horizontal="left" vertical="center" wrapText="1"/>
    </xf>
    <xf numFmtId="167" fontId="9" fillId="5" borderId="12" xfId="10" applyNumberFormat="1" applyFont="1" applyFill="1" applyBorder="1" applyAlignment="1">
      <alignment horizontal="left" vertical="center" wrapText="1"/>
    </xf>
    <xf numFmtId="0" fontId="40" fillId="6" borderId="4" xfId="1" applyFont="1" applyFill="1" applyBorder="1" applyAlignment="1">
      <alignment horizontal="center" vertical="center" wrapText="1"/>
    </xf>
    <xf numFmtId="0" fontId="40" fillId="6" borderId="4" xfId="1" applyFont="1" applyFill="1" applyBorder="1" applyAlignment="1">
      <alignment horizontal="right" vertical="center" wrapText="1"/>
    </xf>
    <xf numFmtId="0" fontId="40" fillId="6" borderId="7" xfId="1" applyFont="1" applyFill="1" applyBorder="1" applyAlignment="1">
      <alignment horizontal="right" vertical="center" wrapText="1"/>
    </xf>
    <xf numFmtId="0" fontId="5" fillId="5" borderId="8" xfId="0" applyFont="1" applyFill="1" applyBorder="1" applyAlignment="1">
      <alignment vertical="center" wrapText="1"/>
    </xf>
    <xf numFmtId="0" fontId="4" fillId="5" borderId="8" xfId="0" applyFont="1" applyFill="1" applyBorder="1" applyAlignment="1">
      <alignment horizontal="right" vertical="center" wrapText="1"/>
    </xf>
    <xf numFmtId="1" fontId="9" fillId="5" borderId="12" xfId="0" applyNumberFormat="1" applyFont="1" applyFill="1" applyBorder="1" applyAlignment="1">
      <alignment vertical="center" wrapText="1"/>
    </xf>
    <xf numFmtId="0" fontId="40" fillId="6" borderId="4" xfId="1" quotePrefix="1" applyFont="1" applyFill="1" applyBorder="1" applyAlignment="1">
      <alignment horizontal="right" vertical="center" wrapText="1"/>
    </xf>
    <xf numFmtId="0" fontId="7" fillId="0" borderId="1" xfId="0" quotePrefix="1" applyFont="1" applyBorder="1" applyAlignment="1">
      <alignment horizontal="right" vertical="center" wrapText="1"/>
    </xf>
    <xf numFmtId="3" fontId="9" fillId="5" borderId="12" xfId="0" applyNumberFormat="1" applyFont="1" applyFill="1" applyBorder="1" applyAlignment="1">
      <alignment vertical="center" wrapText="1"/>
    </xf>
    <xf numFmtId="166" fontId="9" fillId="5" borderId="12" xfId="0" applyNumberFormat="1" applyFont="1" applyFill="1" applyBorder="1" applyAlignment="1">
      <alignment horizontal="left" vertical="center" wrapText="1"/>
    </xf>
    <xf numFmtId="0" fontId="8" fillId="0" borderId="1" xfId="0" quotePrefix="1" applyFont="1" applyBorder="1" applyAlignment="1">
      <alignment horizontal="right" vertical="center" wrapText="1"/>
    </xf>
    <xf numFmtId="0" fontId="33" fillId="5" borderId="12" xfId="0" applyFont="1" applyFill="1" applyBorder="1" applyAlignment="1">
      <alignment vertical="center" wrapText="1"/>
    </xf>
    <xf numFmtId="3" fontId="33" fillId="5" borderId="12" xfId="0" applyNumberFormat="1" applyFont="1" applyFill="1" applyBorder="1" applyAlignment="1">
      <alignment vertical="center" wrapText="1"/>
    </xf>
    <xf numFmtId="165" fontId="33" fillId="5" borderId="12" xfId="0" applyNumberFormat="1" applyFont="1" applyFill="1" applyBorder="1" applyAlignment="1">
      <alignment vertical="center" wrapText="1"/>
    </xf>
    <xf numFmtId="166" fontId="9" fillId="5" borderId="12" xfId="0" applyNumberFormat="1" applyFont="1" applyFill="1" applyBorder="1" applyAlignment="1">
      <alignment vertical="center" wrapText="1"/>
    </xf>
    <xf numFmtId="165" fontId="4" fillId="5" borderId="12" xfId="0" applyNumberFormat="1" applyFont="1" applyFill="1" applyBorder="1" applyAlignment="1">
      <alignment horizontal="right" vertical="center" wrapText="1"/>
    </xf>
    <xf numFmtId="168" fontId="1" fillId="5" borderId="12" xfId="10" applyNumberFormat="1" applyFont="1" applyFill="1" applyBorder="1" applyAlignment="1">
      <alignment horizontal="left" vertical="center" wrapText="1"/>
    </xf>
    <xf numFmtId="165" fontId="33" fillId="5" borderId="12" xfId="0" applyNumberFormat="1" applyFont="1" applyFill="1" applyBorder="1" applyAlignment="1">
      <alignment horizontal="left" vertical="center" wrapText="1"/>
    </xf>
    <xf numFmtId="0" fontId="26" fillId="7" borderId="2" xfId="1" applyFont="1" applyFill="1" applyBorder="1" applyAlignment="1">
      <alignment horizontal="right" vertical="center" wrapText="1"/>
    </xf>
    <xf numFmtId="0" fontId="3" fillId="2" borderId="0" xfId="0" applyFont="1" applyFill="1" applyBorder="1" applyAlignment="1">
      <alignment vertical="center"/>
    </xf>
    <xf numFmtId="0" fontId="6" fillId="2" borderId="0" xfId="0" applyFont="1" applyFill="1" applyBorder="1" applyAlignment="1">
      <alignment vertical="center" wrapText="1"/>
    </xf>
    <xf numFmtId="0" fontId="3" fillId="2" borderId="0" xfId="0" quotePrefix="1" applyFont="1" applyFill="1" applyBorder="1" applyAlignment="1">
      <alignment vertical="center"/>
    </xf>
    <xf numFmtId="0" fontId="3" fillId="2" borderId="7" xfId="0" applyFont="1" applyFill="1" applyBorder="1" applyAlignment="1">
      <alignment vertical="center"/>
    </xf>
    <xf numFmtId="0" fontId="14" fillId="2" borderId="24" xfId="1" applyFont="1" applyFill="1" applyBorder="1" applyAlignment="1">
      <alignment vertical="center" wrapText="1"/>
    </xf>
    <xf numFmtId="0" fontId="14" fillId="2" borderId="5" xfId="1" applyFont="1" applyFill="1" applyBorder="1" applyAlignment="1">
      <alignment vertical="center" wrapText="1"/>
    </xf>
    <xf numFmtId="0" fontId="14" fillId="2" borderId="15" xfId="1" applyFont="1" applyFill="1" applyBorder="1" applyAlignment="1">
      <alignment vertical="center" wrapText="1"/>
    </xf>
    <xf numFmtId="0" fontId="7" fillId="0" borderId="0" xfId="1" applyFont="1" applyBorder="1" applyAlignment="1">
      <alignment vertical="center" wrapText="1"/>
    </xf>
    <xf numFmtId="3" fontId="0" fillId="0" borderId="0" xfId="0" applyNumberFormat="1"/>
    <xf numFmtId="0" fontId="14" fillId="2" borderId="24" xfId="1" applyFont="1" applyFill="1" applyBorder="1" applyAlignment="1">
      <alignment horizontal="center" vertical="center" wrapText="1"/>
    </xf>
    <xf numFmtId="0" fontId="0" fillId="4" borderId="0" xfId="0" applyFill="1"/>
    <xf numFmtId="0" fontId="32" fillId="2" borderId="10" xfId="8" applyFont="1" applyFill="1" applyBorder="1" applyAlignment="1">
      <alignment horizontal="right" vertical="center" readingOrder="2"/>
    </xf>
    <xf numFmtId="0" fontId="9" fillId="2" borderId="10" xfId="1" applyFont="1" applyFill="1" applyBorder="1" applyAlignment="1">
      <alignment horizontal="left" vertical="center" wrapText="1"/>
    </xf>
    <xf numFmtId="165" fontId="36" fillId="2" borderId="10" xfId="1" applyNumberFormat="1" applyFont="1" applyFill="1" applyBorder="1" applyAlignment="1">
      <alignment horizontal="right" vertical="center" wrapText="1"/>
    </xf>
    <xf numFmtId="0" fontId="4" fillId="0" borderId="0" xfId="1" applyFont="1" applyAlignment="1">
      <alignment horizontal="center" vertical="center" wrapText="1"/>
    </xf>
    <xf numFmtId="0" fontId="47" fillId="7" borderId="2" xfId="1" applyFont="1" applyFill="1" applyBorder="1" applyAlignment="1">
      <alignment horizontal="right" vertical="center" wrapText="1"/>
    </xf>
    <xf numFmtId="0" fontId="48" fillId="7" borderId="2" xfId="1" applyFont="1" applyFill="1" applyBorder="1" applyAlignment="1">
      <alignment horizontal="right" vertical="center" wrapText="1"/>
    </xf>
    <xf numFmtId="0" fontId="49" fillId="7" borderId="2" xfId="1" applyFont="1" applyFill="1" applyBorder="1" applyAlignment="1">
      <alignment horizontal="right" vertical="center" wrapText="1"/>
    </xf>
    <xf numFmtId="0" fontId="48" fillId="7" borderId="2" xfId="1" quotePrefix="1" applyFont="1" applyFill="1" applyBorder="1" applyAlignment="1">
      <alignment horizontal="right" vertical="center" wrapText="1"/>
    </xf>
    <xf numFmtId="0" fontId="48" fillId="0" borderId="0" xfId="1" applyFont="1" applyAlignment="1">
      <alignment horizontal="center" vertical="center" wrapText="1"/>
    </xf>
    <xf numFmtId="0" fontId="48" fillId="8" borderId="0" xfId="1" applyFont="1" applyFill="1" applyAlignment="1">
      <alignment horizontal="center" vertical="center" wrapText="1"/>
    </xf>
    <xf numFmtId="0" fontId="5" fillId="2" borderId="0" xfId="0" quotePrefix="1" applyFont="1" applyFill="1" applyBorder="1" applyAlignment="1">
      <alignment horizontal="right" vertical="center" wrapText="1" readingOrder="2"/>
    </xf>
    <xf numFmtId="0" fontId="5" fillId="2" borderId="0" xfId="0" applyFont="1" applyFill="1" applyBorder="1" applyAlignment="1">
      <alignment horizontal="right" vertical="center" wrapText="1" readingOrder="2"/>
    </xf>
    <xf numFmtId="0" fontId="50" fillId="7" borderId="2" xfId="1" applyFont="1" applyFill="1" applyBorder="1" applyAlignment="1">
      <alignment horizontal="right" vertical="center" wrapText="1"/>
    </xf>
    <xf numFmtId="0" fontId="50" fillId="7" borderId="2" xfId="1" quotePrefix="1" applyFont="1" applyFill="1" applyBorder="1" applyAlignment="1">
      <alignment horizontal="right" vertical="center" wrapText="1"/>
    </xf>
    <xf numFmtId="0" fontId="50" fillId="8" borderId="2" xfId="1" applyFont="1" applyFill="1" applyBorder="1" applyAlignment="1">
      <alignment horizontal="right" vertical="center" wrapText="1"/>
    </xf>
    <xf numFmtId="0" fontId="27" fillId="2" borderId="10" xfId="8" applyFont="1" applyFill="1" applyBorder="1" applyAlignment="1">
      <alignment horizontal="right" vertical="center" readingOrder="2"/>
    </xf>
    <xf numFmtId="0" fontId="9" fillId="2" borderId="2" xfId="1" applyFont="1" applyFill="1" applyBorder="1" applyAlignment="1">
      <alignment horizontal="left" vertical="center" wrapText="1"/>
    </xf>
    <xf numFmtId="3" fontId="9" fillId="2" borderId="2" xfId="1" applyNumberFormat="1" applyFont="1" applyFill="1" applyBorder="1" applyAlignment="1">
      <alignment horizontal="left" vertical="center" wrapText="1"/>
    </xf>
    <xf numFmtId="165" fontId="9" fillId="2" borderId="2" xfId="1" applyNumberFormat="1" applyFont="1" applyFill="1" applyBorder="1" applyAlignment="1">
      <alignment horizontal="left" vertical="center" wrapText="1"/>
    </xf>
    <xf numFmtId="165" fontId="36" fillId="2" borderId="2" xfId="1" applyNumberFormat="1" applyFont="1" applyFill="1" applyBorder="1" applyAlignment="1">
      <alignment horizontal="right" vertical="center" wrapText="1"/>
    </xf>
    <xf numFmtId="0" fontId="27" fillId="2" borderId="9" xfId="8" applyFont="1" applyFill="1" applyBorder="1" applyAlignment="1">
      <alignment horizontal="right" vertical="center" readingOrder="2"/>
    </xf>
    <xf numFmtId="0" fontId="27" fillId="2" borderId="3" xfId="8" applyFont="1" applyFill="1" applyBorder="1" applyAlignment="1">
      <alignment horizontal="right" vertical="center" readingOrder="2"/>
    </xf>
    <xf numFmtId="0" fontId="9" fillId="2" borderId="3" xfId="1" applyFont="1" applyFill="1" applyBorder="1" applyAlignment="1">
      <alignment horizontal="left" vertical="center" wrapText="1"/>
    </xf>
    <xf numFmtId="3" fontId="9" fillId="2" borderId="3" xfId="1" applyNumberFormat="1" applyFont="1" applyFill="1" applyBorder="1" applyAlignment="1">
      <alignment horizontal="left" vertical="center" wrapText="1"/>
    </xf>
    <xf numFmtId="165" fontId="9" fillId="2" borderId="3" xfId="1" applyNumberFormat="1" applyFont="1" applyFill="1" applyBorder="1" applyAlignment="1">
      <alignment horizontal="left" vertical="center" wrapText="1"/>
    </xf>
    <xf numFmtId="165" fontId="36" fillId="2" borderId="3" xfId="1" applyNumberFormat="1" applyFont="1" applyFill="1" applyBorder="1" applyAlignment="1">
      <alignment horizontal="right" vertical="center" wrapText="1"/>
    </xf>
    <xf numFmtId="0" fontId="9" fillId="2" borderId="5" xfId="1" applyFont="1" applyFill="1" applyBorder="1" applyAlignment="1">
      <alignment horizontal="left" vertical="center" wrapText="1"/>
    </xf>
    <xf numFmtId="165" fontId="9" fillId="2" borderId="5" xfId="1" applyNumberFormat="1" applyFont="1" applyFill="1" applyBorder="1" applyAlignment="1">
      <alignment horizontal="left" vertical="center" wrapText="1"/>
    </xf>
    <xf numFmtId="0" fontId="26" fillId="2" borderId="5" xfId="1" applyFont="1" applyFill="1" applyBorder="1" applyAlignment="1">
      <alignment horizontal="right" vertical="center" wrapText="1"/>
    </xf>
    <xf numFmtId="0" fontId="26" fillId="2" borderId="2" xfId="1" quotePrefix="1" applyFont="1" applyFill="1" applyBorder="1" applyAlignment="1">
      <alignment horizontal="right" vertical="center" wrapText="1" readingOrder="2"/>
    </xf>
    <xf numFmtId="0" fontId="3" fillId="2" borderId="0" xfId="0" applyFont="1" applyFill="1" applyBorder="1" applyAlignment="1">
      <alignment horizontal="right" vertical="center" readingOrder="2"/>
    </xf>
    <xf numFmtId="0" fontId="3" fillId="2" borderId="0" xfId="0" quotePrefix="1" applyFont="1" applyFill="1" applyBorder="1" applyAlignment="1">
      <alignment horizontal="right" vertical="center" readingOrder="2"/>
    </xf>
    <xf numFmtId="0" fontId="26" fillId="2" borderId="2" xfId="1" applyFont="1" applyFill="1" applyBorder="1" applyAlignment="1">
      <alignment horizontal="right" vertical="center" wrapText="1"/>
    </xf>
    <xf numFmtId="0" fontId="26" fillId="2" borderId="2" xfId="1" quotePrefix="1" applyFont="1" applyFill="1" applyBorder="1" applyAlignment="1">
      <alignment horizontal="right" vertical="center" wrapText="1"/>
    </xf>
    <xf numFmtId="0" fontId="9" fillId="2" borderId="9" xfId="1" applyFont="1" applyFill="1" applyBorder="1" applyAlignment="1">
      <alignment horizontal="left" vertical="center" wrapText="1"/>
    </xf>
    <xf numFmtId="165" fontId="9" fillId="2" borderId="9" xfId="1" applyNumberFormat="1" applyFont="1" applyFill="1" applyBorder="1" applyAlignment="1">
      <alignment horizontal="left" vertical="center" wrapText="1"/>
    </xf>
    <xf numFmtId="0" fontId="26" fillId="2" borderId="9" xfId="1" applyFont="1" applyFill="1" applyBorder="1" applyAlignment="1">
      <alignment horizontal="right" vertical="center" wrapText="1"/>
    </xf>
    <xf numFmtId="0" fontId="40" fillId="6" borderId="4" xfId="1" applyFont="1" applyFill="1" applyBorder="1" applyAlignment="1">
      <alignment horizontal="right" vertical="center" wrapText="1"/>
    </xf>
    <xf numFmtId="0" fontId="51" fillId="2" borderId="24" xfId="1" applyFont="1" applyFill="1" applyBorder="1" applyAlignment="1">
      <alignment vertical="center" wrapText="1"/>
    </xf>
    <xf numFmtId="0" fontId="51" fillId="2" borderId="24" xfId="1" applyFont="1" applyFill="1" applyBorder="1" applyAlignment="1">
      <alignment horizontal="center" vertical="center" wrapText="1"/>
    </xf>
    <xf numFmtId="0" fontId="52" fillId="0" borderId="0" xfId="1" applyFont="1" applyAlignment="1">
      <alignment vertical="center" wrapText="1"/>
    </xf>
    <xf numFmtId="0" fontId="26" fillId="2" borderId="9" xfId="1" applyFont="1" applyFill="1" applyBorder="1" applyAlignment="1">
      <alignment horizontal="right" vertical="center" wrapText="1" readingOrder="2"/>
    </xf>
    <xf numFmtId="0" fontId="4" fillId="2" borderId="2" xfId="0" applyFont="1" applyFill="1" applyBorder="1" applyAlignment="1">
      <alignment horizontal="right" vertical="center" wrapText="1"/>
    </xf>
    <xf numFmtId="1" fontId="15" fillId="2" borderId="2" xfId="0" applyNumberFormat="1" applyFont="1" applyFill="1" applyBorder="1" applyAlignment="1">
      <alignment horizontal="right" vertical="center" wrapText="1"/>
    </xf>
    <xf numFmtId="3" fontId="15" fillId="2" borderId="2" xfId="0" applyNumberFormat="1" applyFont="1" applyFill="1" applyBorder="1" applyAlignment="1">
      <alignment horizontal="left" vertical="center" wrapText="1"/>
    </xf>
    <xf numFmtId="1" fontId="15" fillId="2" borderId="2" xfId="0" applyNumberFormat="1" applyFont="1" applyFill="1" applyBorder="1" applyAlignment="1">
      <alignment horizontal="left" vertical="center" wrapText="1"/>
    </xf>
    <xf numFmtId="165" fontId="2" fillId="2" borderId="2" xfId="0" applyNumberFormat="1" applyFont="1" applyFill="1" applyBorder="1" applyAlignment="1">
      <alignment horizontal="left" vertical="center" wrapText="1"/>
    </xf>
    <xf numFmtId="0" fontId="4" fillId="2" borderId="2" xfId="0" quotePrefix="1" applyFont="1" applyFill="1" applyBorder="1" applyAlignment="1">
      <alignment horizontal="right" vertical="center" wrapText="1"/>
    </xf>
    <xf numFmtId="0" fontId="26" fillId="2" borderId="2" xfId="0" applyFont="1" applyFill="1" applyBorder="1" applyAlignment="1">
      <alignment horizontal="right" vertical="center" wrapText="1"/>
    </xf>
    <xf numFmtId="0" fontId="4" fillId="2" borderId="3" xfId="0" applyFont="1" applyFill="1" applyBorder="1" applyAlignment="1">
      <alignment horizontal="right" vertical="center" wrapText="1"/>
    </xf>
    <xf numFmtId="3" fontId="15" fillId="2" borderId="3" xfId="0" applyNumberFormat="1" applyFont="1" applyFill="1" applyBorder="1" applyAlignment="1">
      <alignment horizontal="left" vertical="center" wrapText="1"/>
    </xf>
    <xf numFmtId="1" fontId="15" fillId="2" borderId="3" xfId="0" applyNumberFormat="1" applyFont="1" applyFill="1" applyBorder="1" applyAlignment="1">
      <alignment horizontal="left" vertical="center" wrapText="1"/>
    </xf>
    <xf numFmtId="166" fontId="9" fillId="2" borderId="2" xfId="0" applyNumberFormat="1" applyFont="1" applyFill="1" applyBorder="1" applyAlignment="1">
      <alignment vertical="center" wrapText="1"/>
    </xf>
    <xf numFmtId="166" fontId="15" fillId="2" borderId="2" xfId="0" applyNumberFormat="1" applyFont="1" applyFill="1" applyBorder="1" applyAlignment="1">
      <alignment vertical="center" wrapText="1"/>
    </xf>
    <xf numFmtId="166" fontId="15" fillId="2" borderId="2" xfId="0" applyNumberFormat="1" applyFont="1" applyFill="1" applyBorder="1" applyAlignment="1">
      <alignment horizontal="right" vertical="center" wrapText="1"/>
    </xf>
    <xf numFmtId="166" fontId="2" fillId="2" borderId="2" xfId="0" applyNumberFormat="1" applyFont="1" applyFill="1" applyBorder="1" applyAlignment="1">
      <alignment vertical="center" wrapText="1"/>
    </xf>
    <xf numFmtId="166" fontId="15" fillId="2" borderId="3" xfId="0" applyNumberFormat="1" applyFont="1" applyFill="1" applyBorder="1" applyAlignment="1">
      <alignment vertical="center" wrapText="1"/>
    </xf>
    <xf numFmtId="166" fontId="9" fillId="2" borderId="3" xfId="0" applyNumberFormat="1" applyFont="1" applyFill="1" applyBorder="1" applyAlignment="1">
      <alignment vertical="center" wrapText="1"/>
    </xf>
    <xf numFmtId="3" fontId="9" fillId="2" borderId="2" xfId="0" applyNumberFormat="1" applyFont="1" applyFill="1" applyBorder="1" applyAlignment="1">
      <alignment vertical="center" wrapText="1"/>
    </xf>
    <xf numFmtId="166" fontId="9" fillId="2" borderId="2" xfId="0" applyNumberFormat="1" applyFont="1" applyFill="1" applyBorder="1" applyAlignment="1">
      <alignment horizontal="right" vertical="center"/>
    </xf>
    <xf numFmtId="3" fontId="2" fillId="2" borderId="2" xfId="0" applyNumberFormat="1" applyFont="1" applyFill="1" applyBorder="1" applyAlignment="1">
      <alignment vertical="center" wrapText="1"/>
    </xf>
    <xf numFmtId="166" fontId="2" fillId="2" borderId="2" xfId="0" applyNumberFormat="1" applyFont="1" applyFill="1" applyBorder="1" applyAlignment="1">
      <alignment horizontal="right" vertical="center"/>
    </xf>
    <xf numFmtId="0" fontId="26" fillId="2" borderId="5" xfId="1" quotePrefix="1" applyFont="1" applyFill="1" applyBorder="1" applyAlignment="1">
      <alignment horizontal="right" vertical="center" wrapText="1" readingOrder="2"/>
    </xf>
    <xf numFmtId="0" fontId="26" fillId="2" borderId="10" xfId="1" applyFont="1" applyFill="1" applyBorder="1" applyAlignment="1">
      <alignment horizontal="right" vertical="center" wrapText="1"/>
    </xf>
    <xf numFmtId="165" fontId="9" fillId="2" borderId="0" xfId="1" applyNumberFormat="1" applyFont="1" applyFill="1" applyBorder="1" applyAlignment="1">
      <alignment horizontal="left" vertical="center" wrapText="1"/>
    </xf>
    <xf numFmtId="165" fontId="9" fillId="2" borderId="10" xfId="1" applyNumberFormat="1" applyFont="1" applyFill="1" applyBorder="1" applyAlignment="1">
      <alignment horizontal="left" vertical="center" wrapText="1"/>
    </xf>
    <xf numFmtId="0" fontId="4" fillId="2" borderId="10" xfId="0" applyFont="1" applyFill="1" applyBorder="1" applyAlignment="1">
      <alignment horizontal="right" vertical="center" wrapText="1"/>
    </xf>
    <xf numFmtId="1" fontId="9" fillId="2" borderId="10" xfId="0" applyNumberFormat="1" applyFont="1" applyFill="1" applyBorder="1" applyAlignment="1">
      <alignment horizontal="left" vertical="center" wrapText="1"/>
    </xf>
    <xf numFmtId="0" fontId="9" fillId="2" borderId="2" xfId="0" applyFont="1" applyFill="1" applyBorder="1" applyAlignment="1">
      <alignment horizontal="left" vertical="center" wrapText="1"/>
    </xf>
    <xf numFmtId="1" fontId="2" fillId="2" borderId="2" xfId="0" applyNumberFormat="1" applyFont="1" applyFill="1" applyBorder="1" applyAlignment="1">
      <alignment horizontal="left" vertical="center" wrapText="1"/>
    </xf>
    <xf numFmtId="0" fontId="2"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1" fontId="9" fillId="2" borderId="2" xfId="0" applyNumberFormat="1" applyFont="1" applyFill="1" applyBorder="1" applyAlignment="1">
      <alignment vertical="center" wrapText="1"/>
    </xf>
    <xf numFmtId="1" fontId="15" fillId="2" borderId="2" xfId="0" applyNumberFormat="1" applyFont="1" applyFill="1" applyBorder="1" applyAlignment="1">
      <alignment vertical="center" wrapText="1"/>
    </xf>
    <xf numFmtId="165" fontId="4" fillId="2" borderId="2" xfId="0" applyNumberFormat="1" applyFont="1" applyFill="1" applyBorder="1" applyAlignment="1">
      <alignment horizontal="right" vertical="center" wrapText="1"/>
    </xf>
    <xf numFmtId="168" fontId="1" fillId="2" borderId="2" xfId="10" applyNumberFormat="1" applyFont="1" applyFill="1" applyBorder="1" applyAlignment="1">
      <alignment horizontal="left" vertical="center" wrapText="1"/>
    </xf>
    <xf numFmtId="165" fontId="4" fillId="2" borderId="2" xfId="0" quotePrefix="1" applyNumberFormat="1" applyFont="1" applyFill="1" applyBorder="1" applyAlignment="1">
      <alignment horizontal="right" vertical="center" wrapText="1"/>
    </xf>
    <xf numFmtId="165" fontId="4" fillId="2" borderId="3" xfId="0" applyNumberFormat="1" applyFont="1" applyFill="1" applyBorder="1" applyAlignment="1">
      <alignment horizontal="right" vertical="center" wrapText="1"/>
    </xf>
    <xf numFmtId="168" fontId="1" fillId="2" borderId="3" xfId="10" applyNumberFormat="1" applyFont="1" applyFill="1" applyBorder="1" applyAlignment="1">
      <alignment horizontal="left" vertical="center" wrapText="1"/>
    </xf>
    <xf numFmtId="0" fontId="6" fillId="0" borderId="0" xfId="0" quotePrefix="1" applyFont="1" applyBorder="1" applyAlignment="1">
      <alignment horizontal="right" vertical="center" wrapText="1" readingOrder="2"/>
    </xf>
    <xf numFmtId="0" fontId="6" fillId="0" borderId="0" xfId="0" applyFont="1" applyBorder="1" applyAlignment="1">
      <alignment horizontal="right" vertical="center" wrapText="1" readingOrder="2"/>
    </xf>
    <xf numFmtId="0" fontId="6" fillId="2" borderId="0" xfId="0" quotePrefix="1" applyFont="1" applyFill="1" applyBorder="1" applyAlignment="1">
      <alignment horizontal="right" vertical="center" wrapText="1" readingOrder="2"/>
    </xf>
    <xf numFmtId="0" fontId="43" fillId="2" borderId="0" xfId="0" quotePrefix="1" applyFont="1" applyFill="1" applyBorder="1" applyAlignment="1">
      <alignment horizontal="right" vertical="center" wrapText="1" readingOrder="2"/>
    </xf>
    <xf numFmtId="0" fontId="1" fillId="2" borderId="9" xfId="0" applyFont="1" applyFill="1" applyBorder="1" applyAlignment="1">
      <alignment horizontal="left" vertical="center" wrapText="1"/>
    </xf>
    <xf numFmtId="166" fontId="9" fillId="2" borderId="9" xfId="0" applyNumberFormat="1" applyFont="1" applyFill="1" applyBorder="1" applyAlignment="1">
      <alignment horizontal="left" vertical="center" wrapText="1"/>
    </xf>
    <xf numFmtId="3" fontId="9" fillId="2" borderId="9" xfId="0" applyNumberFormat="1" applyFont="1" applyFill="1" applyBorder="1" applyAlignment="1">
      <alignment horizontal="left" vertical="center" wrapText="1"/>
    </xf>
    <xf numFmtId="165" fontId="9" fillId="2" borderId="9" xfId="0" applyNumberFormat="1" applyFont="1" applyFill="1" applyBorder="1" applyAlignment="1">
      <alignment horizontal="left" vertical="center" wrapText="1"/>
    </xf>
    <xf numFmtId="0" fontId="35" fillId="2" borderId="0" xfId="0" applyFont="1" applyFill="1"/>
    <xf numFmtId="0" fontId="40" fillId="6" borderId="4" xfId="1" applyFont="1" applyFill="1" applyBorder="1" applyAlignment="1">
      <alignment horizontal="right" vertical="center" wrapText="1"/>
    </xf>
    <xf numFmtId="0" fontId="14" fillId="2" borderId="9" xfId="1" applyFont="1" applyFill="1" applyBorder="1" applyAlignment="1">
      <alignment horizontal="right" vertical="center" wrapText="1"/>
    </xf>
    <xf numFmtId="0" fontId="9" fillId="2" borderId="0" xfId="1" applyFont="1" applyFill="1" applyBorder="1" applyAlignment="1">
      <alignment horizontal="left" vertical="center" wrapText="1"/>
    </xf>
    <xf numFmtId="0" fontId="26" fillId="2" borderId="0" xfId="1" applyFont="1" applyFill="1" applyBorder="1" applyAlignment="1">
      <alignment horizontal="right" vertical="center" wrapText="1"/>
    </xf>
    <xf numFmtId="0" fontId="27" fillId="0" borderId="12" xfId="8" applyFont="1" applyBorder="1" applyAlignment="1">
      <alignment horizontal="center" vertical="center" readingOrder="2"/>
    </xf>
    <xf numFmtId="1" fontId="36" fillId="2" borderId="12" xfId="0" applyNumberFormat="1" applyFont="1" applyFill="1" applyBorder="1" applyAlignment="1">
      <alignment horizontal="right" vertical="center" wrapText="1"/>
    </xf>
    <xf numFmtId="1" fontId="9" fillId="2" borderId="12" xfId="0" applyNumberFormat="1" applyFont="1" applyFill="1" applyBorder="1" applyAlignment="1">
      <alignment horizontal="left" vertical="center" wrapText="1"/>
    </xf>
    <xf numFmtId="0" fontId="3" fillId="2" borderId="0" xfId="0" applyFont="1" applyFill="1" applyBorder="1" applyAlignment="1">
      <alignment horizontal="left" vertical="center" readingOrder="2"/>
    </xf>
    <xf numFmtId="0" fontId="7" fillId="0" borderId="0" xfId="0" quotePrefix="1" applyFont="1" applyAlignment="1">
      <alignment horizontal="center" vertical="center" wrapText="1"/>
    </xf>
    <xf numFmtId="0" fontId="7" fillId="0" borderId="0" xfId="0" applyFont="1" applyAlignment="1">
      <alignment horizontal="center" vertical="center" wrapText="1"/>
    </xf>
    <xf numFmtId="0" fontId="40" fillId="6" borderId="7" xfId="0" applyFont="1" applyFill="1" applyBorder="1" applyAlignment="1">
      <alignment horizontal="right" vertical="center" wrapText="1"/>
    </xf>
    <xf numFmtId="0" fontId="40" fillId="6" borderId="6" xfId="0" applyFont="1" applyFill="1" applyBorder="1" applyAlignment="1">
      <alignment horizontal="right" vertical="center" wrapText="1"/>
    </xf>
    <xf numFmtId="0" fontId="5" fillId="2" borderId="0" xfId="0" applyFont="1" applyFill="1" applyBorder="1" applyAlignment="1">
      <alignment horizontal="right" vertical="center" wrapText="1" readingOrder="2"/>
    </xf>
    <xf numFmtId="0" fontId="28" fillId="0" borderId="0" xfId="0" applyFont="1" applyBorder="1" applyAlignment="1">
      <alignment horizontal="right" vertical="center" wrapText="1" readingOrder="2"/>
    </xf>
    <xf numFmtId="0" fontId="40" fillId="6" borderId="11" xfId="0" applyFont="1" applyFill="1" applyBorder="1" applyAlignment="1">
      <alignment horizontal="center" vertical="center" wrapText="1"/>
    </xf>
    <xf numFmtId="0" fontId="6" fillId="0" borderId="5" xfId="0" applyFont="1" applyBorder="1" applyAlignment="1">
      <alignment horizontal="right" vertical="center" wrapText="1"/>
    </xf>
    <xf numFmtId="0" fontId="10" fillId="0" borderId="5" xfId="0" applyFont="1" applyBorder="1" applyAlignment="1">
      <alignment horizontal="left" vertical="center" wrapText="1"/>
    </xf>
    <xf numFmtId="0" fontId="5" fillId="2" borderId="0" xfId="0" quotePrefix="1" applyFont="1" applyFill="1" applyBorder="1" applyAlignment="1">
      <alignment horizontal="right" vertical="center" wrapText="1" readingOrder="2"/>
    </xf>
    <xf numFmtId="0" fontId="6" fillId="2" borderId="0" xfId="0" quotePrefix="1" applyFont="1" applyFill="1" applyBorder="1" applyAlignment="1">
      <alignment horizontal="right" vertical="center" wrapText="1" readingOrder="2"/>
    </xf>
    <xf numFmtId="0" fontId="6" fillId="2" borderId="0" xfId="0" applyFont="1" applyFill="1" applyBorder="1" applyAlignment="1">
      <alignment horizontal="right" vertical="center" wrapText="1" readingOrder="2"/>
    </xf>
    <xf numFmtId="0" fontId="40" fillId="6" borderId="7" xfId="0" applyFont="1" applyFill="1" applyBorder="1" applyAlignment="1">
      <alignment horizontal="center" vertical="center" wrapText="1"/>
    </xf>
    <xf numFmtId="0" fontId="4" fillId="6" borderId="7" xfId="0" applyFont="1" applyFill="1" applyBorder="1" applyAlignment="1">
      <alignment horizontal="right" vertical="center" wrapText="1"/>
    </xf>
    <xf numFmtId="0" fontId="4" fillId="6" borderId="6" xfId="0" applyFont="1" applyFill="1" applyBorder="1" applyAlignment="1">
      <alignment horizontal="right" vertical="center" wrapText="1"/>
    </xf>
    <xf numFmtId="0" fontId="4" fillId="6" borderId="7"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6" fillId="2" borderId="0" xfId="0" quotePrefix="1" applyFont="1" applyFill="1" applyAlignment="1">
      <alignment horizontal="right" vertical="center" wrapText="1" readingOrder="2"/>
    </xf>
    <xf numFmtId="0" fontId="46" fillId="2" borderId="0" xfId="0" applyFont="1" applyFill="1" applyAlignment="1">
      <alignment horizontal="right" vertical="center" wrapText="1" readingOrder="2"/>
    </xf>
    <xf numFmtId="0" fontId="3" fillId="2" borderId="0" xfId="0" quotePrefix="1" applyFont="1" applyFill="1" applyBorder="1" applyAlignment="1">
      <alignment horizontal="right" vertical="center"/>
    </xf>
    <xf numFmtId="0" fontId="3" fillId="2" borderId="0" xfId="0" applyFont="1" applyFill="1" applyBorder="1" applyAlignment="1">
      <alignment horizontal="right" vertical="center"/>
    </xf>
    <xf numFmtId="0" fontId="3" fillId="2" borderId="0" xfId="0" applyFont="1" applyFill="1" applyBorder="1" applyAlignment="1">
      <alignment horizontal="right" vertical="center" readingOrder="2"/>
    </xf>
    <xf numFmtId="0" fontId="30" fillId="0" borderId="20" xfId="0" quotePrefix="1" applyFont="1" applyBorder="1" applyAlignment="1">
      <alignment horizontal="center" vertical="center"/>
    </xf>
    <xf numFmtId="0" fontId="30" fillId="0" borderId="21" xfId="0" applyFont="1" applyBorder="1" applyAlignment="1">
      <alignment horizontal="center" vertical="center"/>
    </xf>
    <xf numFmtId="0" fontId="6" fillId="0" borderId="0" xfId="0" quotePrefix="1" applyFont="1" applyBorder="1" applyAlignment="1">
      <alignment horizontal="right" vertical="center" wrapText="1" readingOrder="2"/>
    </xf>
    <xf numFmtId="0" fontId="6" fillId="0" borderId="0" xfId="0" applyFont="1" applyBorder="1" applyAlignment="1">
      <alignment horizontal="right" vertical="center" wrapText="1" readingOrder="2"/>
    </xf>
    <xf numFmtId="0" fontId="31" fillId="0" borderId="19" xfId="0" applyFont="1" applyBorder="1" applyAlignment="1">
      <alignment horizontal="center"/>
    </xf>
    <xf numFmtId="0" fontId="5" fillId="2" borderId="7" xfId="0" quotePrefix="1" applyFont="1" applyFill="1" applyBorder="1" applyAlignment="1">
      <alignment horizontal="right" vertical="center" wrapText="1" readingOrder="2"/>
    </xf>
    <xf numFmtId="0" fontId="5" fillId="2" borderId="7" xfId="0" applyFont="1" applyFill="1" applyBorder="1" applyAlignment="1">
      <alignment horizontal="right" vertical="center" wrapText="1" readingOrder="2"/>
    </xf>
    <xf numFmtId="0" fontId="3" fillId="2" borderId="0" xfId="0" quotePrefix="1" applyFont="1" applyFill="1" applyBorder="1" applyAlignment="1">
      <alignment horizontal="right" vertical="center" readingOrder="2"/>
    </xf>
    <xf numFmtId="0" fontId="6" fillId="2" borderId="0" xfId="0" applyFont="1" applyFill="1" applyBorder="1" applyAlignment="1">
      <alignment horizontal="right" vertical="center" readingOrder="2"/>
    </xf>
    <xf numFmtId="165" fontId="5" fillId="2" borderId="0" xfId="0" applyNumberFormat="1" applyFont="1" applyFill="1" applyBorder="1" applyAlignment="1">
      <alignment horizontal="right" vertical="center" wrapText="1"/>
    </xf>
    <xf numFmtId="0" fontId="3" fillId="2" borderId="0" xfId="0" quotePrefix="1" applyFont="1" applyFill="1" applyBorder="1" applyAlignment="1">
      <alignment horizontal="right" vertical="center" wrapText="1" readingOrder="2"/>
    </xf>
    <xf numFmtId="0" fontId="3" fillId="2" borderId="0" xfId="0" applyFont="1" applyFill="1" applyBorder="1" applyAlignment="1">
      <alignment horizontal="right" vertical="center" wrapText="1" readingOrder="2"/>
    </xf>
    <xf numFmtId="0" fontId="43" fillId="2" borderId="0" xfId="0" quotePrefix="1" applyFont="1" applyFill="1" applyBorder="1" applyAlignment="1">
      <alignment horizontal="right" vertical="center" wrapText="1" readingOrder="2"/>
    </xf>
    <xf numFmtId="0" fontId="42" fillId="0" borderId="10" xfId="1" applyFont="1" applyBorder="1" applyAlignment="1">
      <alignment horizontal="center" vertical="center" wrapText="1"/>
    </xf>
    <xf numFmtId="0" fontId="45" fillId="0" borderId="0" xfId="1" applyFont="1" applyAlignment="1">
      <alignment horizontal="center" vertical="center" wrapText="1"/>
    </xf>
    <xf numFmtId="0" fontId="8" fillId="0" borderId="0" xfId="8" quotePrefix="1" applyFont="1" applyAlignment="1">
      <alignment horizontal="center" vertical="center" wrapText="1"/>
    </xf>
    <xf numFmtId="0" fontId="8" fillId="0" borderId="0" xfId="8" applyFont="1" applyAlignment="1">
      <alignment horizontal="center" vertical="center" wrapText="1"/>
    </xf>
    <xf numFmtId="0" fontId="8" fillId="0" borderId="0" xfId="8" quotePrefix="1" applyFont="1" applyBorder="1" applyAlignment="1">
      <alignment horizontal="right" vertical="center" wrapText="1"/>
    </xf>
    <xf numFmtId="0" fontId="8" fillId="0" borderId="0" xfId="8" applyFont="1" applyBorder="1" applyAlignment="1">
      <alignment horizontal="right" vertical="center" wrapText="1"/>
    </xf>
    <xf numFmtId="0" fontId="5" fillId="0" borderId="0" xfId="0" applyFont="1" applyBorder="1" applyAlignment="1">
      <alignment horizontal="right" vertical="center" wrapText="1" readingOrder="2"/>
    </xf>
    <xf numFmtId="0" fontId="8" fillId="0" borderId="0" xfId="0" quotePrefix="1" applyFont="1" applyAlignment="1">
      <alignment horizontal="center" vertical="center" wrapText="1"/>
    </xf>
    <xf numFmtId="0" fontId="8" fillId="0" borderId="0" xfId="0" applyFont="1" applyAlignment="1">
      <alignment horizontal="center" vertical="center" wrapText="1"/>
    </xf>
    <xf numFmtId="0" fontId="26" fillId="3" borderId="25" xfId="1" quotePrefix="1" applyFont="1" applyFill="1" applyBorder="1" applyAlignment="1">
      <alignment horizontal="center" vertical="center" wrapText="1"/>
    </xf>
    <xf numFmtId="0" fontId="26" fillId="3" borderId="6" xfId="1" applyFont="1" applyFill="1" applyBorder="1" applyAlignment="1">
      <alignment horizontal="center" vertical="center" wrapText="1"/>
    </xf>
    <xf numFmtId="0" fontId="8" fillId="0" borderId="0" xfId="0" quotePrefix="1" applyFont="1" applyBorder="1" applyAlignment="1">
      <alignment horizontal="right" vertical="center" wrapText="1"/>
    </xf>
    <xf numFmtId="0" fontId="8" fillId="0" borderId="0" xfId="0" applyFont="1" applyBorder="1" applyAlignment="1">
      <alignment horizontal="right" vertical="center" wrapText="1"/>
    </xf>
    <xf numFmtId="0" fontId="40" fillId="6" borderId="4" xfId="1" quotePrefix="1" applyFont="1" applyFill="1" applyBorder="1" applyAlignment="1">
      <alignment horizontal="right" vertical="center" wrapText="1"/>
    </xf>
    <xf numFmtId="0" fontId="40" fillId="6" borderId="4" xfId="1" applyFont="1" applyFill="1" applyBorder="1" applyAlignment="1">
      <alignment horizontal="right" vertical="center" wrapText="1"/>
    </xf>
    <xf numFmtId="0" fontId="14" fillId="2" borderId="15"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14" fillId="2" borderId="2" xfId="1" quotePrefix="1" applyFont="1" applyFill="1" applyBorder="1" applyAlignment="1">
      <alignment horizontal="right" vertical="center" wrapText="1"/>
    </xf>
    <xf numFmtId="0" fontId="14" fillId="2" borderId="2" xfId="1" applyFont="1" applyFill="1" applyBorder="1" applyAlignment="1">
      <alignment vertical="center" wrapText="1"/>
    </xf>
    <xf numFmtId="0" fontId="14" fillId="2" borderId="1" xfId="1" applyFont="1" applyFill="1" applyBorder="1" applyAlignment="1">
      <alignment horizontal="right" vertical="center" wrapText="1"/>
    </xf>
    <xf numFmtId="0" fontId="8" fillId="0" borderId="1" xfId="0" quotePrefix="1" applyFont="1" applyBorder="1" applyAlignment="1">
      <alignment horizontal="right" vertical="center" wrapText="1"/>
    </xf>
    <xf numFmtId="0" fontId="8" fillId="0" borderId="1" xfId="0" applyFont="1" applyBorder="1" applyAlignment="1">
      <alignment horizontal="right" vertical="center" wrapText="1"/>
    </xf>
    <xf numFmtId="0" fontId="14" fillId="2" borderId="3" xfId="1" applyFont="1" applyFill="1" applyBorder="1" applyAlignment="1">
      <alignment horizontal="right" vertical="center" wrapText="1"/>
    </xf>
    <xf numFmtId="0" fontId="14" fillId="2" borderId="9" xfId="1" applyFont="1" applyFill="1" applyBorder="1" applyAlignment="1">
      <alignment horizontal="right" vertical="center" wrapText="1"/>
    </xf>
    <xf numFmtId="0" fontId="40" fillId="6" borderId="7" xfId="1" applyFont="1" applyFill="1" applyBorder="1" applyAlignment="1">
      <alignment horizontal="right" vertical="center" wrapText="1"/>
    </xf>
    <xf numFmtId="0" fontId="40" fillId="6" borderId="6" xfId="1" applyFont="1" applyFill="1" applyBorder="1" applyAlignment="1">
      <alignment horizontal="right" vertical="center" wrapText="1"/>
    </xf>
    <xf numFmtId="0" fontId="40" fillId="6" borderId="11" xfId="1" applyFont="1" applyFill="1" applyBorder="1" applyAlignment="1">
      <alignment horizontal="center" vertical="center" wrapText="1"/>
    </xf>
  </cellXfs>
  <cellStyles count="11">
    <cellStyle name="Comma" xfId="10" builtinId="3"/>
    <cellStyle name="Normal" xfId="0" builtinId="0"/>
    <cellStyle name="Normal 2" xfId="1"/>
    <cellStyle name="Normal 2 2" xfId="2"/>
    <cellStyle name="Normal 2 3" xfId="3"/>
    <cellStyle name="Normal 2 4" xfId="8"/>
    <cellStyle name="Normal 3" xfId="4"/>
    <cellStyle name="Normal 4" xfId="5"/>
    <cellStyle name="Normal 6" xfId="6"/>
    <cellStyle name="Normal_6 (2) 2" xfId="9"/>
    <cellStyle name="Percent 6" xfId="7"/>
  </cellStyles>
  <dxfs count="0"/>
  <tableStyles count="0" defaultTableStyle="TableStyleMedium9" defaultPivotStyle="PivotStyleLight16"/>
  <colors>
    <mruColors>
      <color rgb="FF5C2C04"/>
      <color rgb="FFA26000"/>
      <color rgb="FF432003"/>
      <color rgb="FF743806"/>
      <color rgb="FFFEF9F4"/>
      <color rgb="FF8C4066"/>
      <color rgb="FFFBE1EB"/>
      <color rgb="FF1E5260"/>
      <color rgb="FFF7C9DB"/>
      <color rgb="FFF9F7C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0</xdr:colOff>
      <xdr:row>4</xdr:row>
      <xdr:rowOff>67541</xdr:rowOff>
    </xdr:from>
    <xdr:to>
      <xdr:col>7</xdr:col>
      <xdr:colOff>0</xdr:colOff>
      <xdr:row>4</xdr:row>
      <xdr:rowOff>249382</xdr:rowOff>
    </xdr:to>
    <xdr:sp macro="" textlink="">
      <xdr:nvSpPr>
        <xdr:cNvPr id="2" name="مربع نص 1"/>
        <xdr:cNvSpPr txBox="1"/>
      </xdr:nvSpPr>
      <xdr:spPr>
        <a:xfrm>
          <a:off x="11227241325" y="1734416"/>
          <a:ext cx="409576" cy="18184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7</xdr:col>
      <xdr:colOff>0</xdr:colOff>
      <xdr:row>4</xdr:row>
      <xdr:rowOff>69278</xdr:rowOff>
    </xdr:from>
    <xdr:to>
      <xdr:col>7</xdr:col>
      <xdr:colOff>0</xdr:colOff>
      <xdr:row>4</xdr:row>
      <xdr:rowOff>277095</xdr:rowOff>
    </xdr:to>
    <xdr:sp macro="" textlink="">
      <xdr:nvSpPr>
        <xdr:cNvPr id="3" name="مربع نص 2"/>
        <xdr:cNvSpPr txBox="1"/>
      </xdr:nvSpPr>
      <xdr:spPr>
        <a:xfrm>
          <a:off x="11228544499" y="1736153"/>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676275</xdr:colOff>
      <xdr:row>4</xdr:row>
      <xdr:rowOff>38100</xdr:rowOff>
    </xdr:from>
    <xdr:to>
      <xdr:col>3</xdr:col>
      <xdr:colOff>1031297</xdr:colOff>
      <xdr:row>4</xdr:row>
      <xdr:rowOff>255442</xdr:rowOff>
    </xdr:to>
    <xdr:sp macro="" textlink="">
      <xdr:nvSpPr>
        <xdr:cNvPr id="2" name="مربع نص 1"/>
        <xdr:cNvSpPr txBox="1"/>
      </xdr:nvSpPr>
      <xdr:spPr>
        <a:xfrm>
          <a:off x="11235458803" y="1409700"/>
          <a:ext cx="355022" cy="21734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4</xdr:col>
      <xdr:colOff>257175</xdr:colOff>
      <xdr:row>16</xdr:row>
      <xdr:rowOff>38100</xdr:rowOff>
    </xdr:from>
    <xdr:to>
      <xdr:col>4</xdr:col>
      <xdr:colOff>612197</xdr:colOff>
      <xdr:row>16</xdr:row>
      <xdr:rowOff>255442</xdr:rowOff>
    </xdr:to>
    <xdr:sp macro="" textlink="">
      <xdr:nvSpPr>
        <xdr:cNvPr id="4" name="مربع نص 3"/>
        <xdr:cNvSpPr txBox="1"/>
      </xdr:nvSpPr>
      <xdr:spPr>
        <a:xfrm>
          <a:off x="11234753953" y="5067300"/>
          <a:ext cx="355022" cy="21734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4</xdr:col>
      <xdr:colOff>200025</xdr:colOff>
      <xdr:row>8</xdr:row>
      <xdr:rowOff>47625</xdr:rowOff>
    </xdr:from>
    <xdr:to>
      <xdr:col>4</xdr:col>
      <xdr:colOff>555047</xdr:colOff>
      <xdr:row>8</xdr:row>
      <xdr:rowOff>264967</xdr:rowOff>
    </xdr:to>
    <xdr:sp macro="" textlink="">
      <xdr:nvSpPr>
        <xdr:cNvPr id="5" name="مربع نص 4"/>
        <xdr:cNvSpPr txBox="1"/>
      </xdr:nvSpPr>
      <xdr:spPr>
        <a:xfrm>
          <a:off x="11234811103" y="2514600"/>
          <a:ext cx="355022" cy="21734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219075</xdr:colOff>
      <xdr:row>10</xdr:row>
      <xdr:rowOff>38100</xdr:rowOff>
    </xdr:from>
    <xdr:to>
      <xdr:col>6</xdr:col>
      <xdr:colOff>574097</xdr:colOff>
      <xdr:row>10</xdr:row>
      <xdr:rowOff>245917</xdr:rowOff>
    </xdr:to>
    <xdr:sp macro="" textlink="">
      <xdr:nvSpPr>
        <xdr:cNvPr id="4" name="مربع نص 3"/>
        <xdr:cNvSpPr txBox="1"/>
      </xdr:nvSpPr>
      <xdr:spPr>
        <a:xfrm>
          <a:off x="11231925028" y="319087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219075</xdr:colOff>
      <xdr:row>12</xdr:row>
      <xdr:rowOff>28575</xdr:rowOff>
    </xdr:from>
    <xdr:to>
      <xdr:col>6</xdr:col>
      <xdr:colOff>574097</xdr:colOff>
      <xdr:row>12</xdr:row>
      <xdr:rowOff>236392</xdr:rowOff>
    </xdr:to>
    <xdr:sp macro="" textlink="">
      <xdr:nvSpPr>
        <xdr:cNvPr id="5" name="مربع نص 4"/>
        <xdr:cNvSpPr txBox="1"/>
      </xdr:nvSpPr>
      <xdr:spPr>
        <a:xfrm>
          <a:off x="11231925028" y="3752850"/>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219075</xdr:colOff>
      <xdr:row>13</xdr:row>
      <xdr:rowOff>57150</xdr:rowOff>
    </xdr:from>
    <xdr:to>
      <xdr:col>6</xdr:col>
      <xdr:colOff>574097</xdr:colOff>
      <xdr:row>13</xdr:row>
      <xdr:rowOff>264967</xdr:rowOff>
    </xdr:to>
    <xdr:sp macro="" textlink="">
      <xdr:nvSpPr>
        <xdr:cNvPr id="8" name="مربع نص 7"/>
        <xdr:cNvSpPr txBox="1"/>
      </xdr:nvSpPr>
      <xdr:spPr>
        <a:xfrm>
          <a:off x="11231925028" y="406717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228600</xdr:colOff>
      <xdr:row>16</xdr:row>
      <xdr:rowOff>38100</xdr:rowOff>
    </xdr:from>
    <xdr:to>
      <xdr:col>6</xdr:col>
      <xdr:colOff>583622</xdr:colOff>
      <xdr:row>16</xdr:row>
      <xdr:rowOff>255442</xdr:rowOff>
    </xdr:to>
    <xdr:sp macro="" textlink="">
      <xdr:nvSpPr>
        <xdr:cNvPr id="9" name="مربع نص 8"/>
        <xdr:cNvSpPr txBox="1"/>
      </xdr:nvSpPr>
      <xdr:spPr>
        <a:xfrm>
          <a:off x="11231915503" y="4905375"/>
          <a:ext cx="355022" cy="21734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228600</xdr:colOff>
      <xdr:row>8</xdr:row>
      <xdr:rowOff>57150</xdr:rowOff>
    </xdr:from>
    <xdr:to>
      <xdr:col>6</xdr:col>
      <xdr:colOff>526472</xdr:colOff>
      <xdr:row>8</xdr:row>
      <xdr:rowOff>257175</xdr:rowOff>
    </xdr:to>
    <xdr:sp macro="" textlink="">
      <xdr:nvSpPr>
        <xdr:cNvPr id="7" name="مربع نص 6"/>
        <xdr:cNvSpPr txBox="1"/>
      </xdr:nvSpPr>
      <xdr:spPr>
        <a:xfrm>
          <a:off x="11231972653" y="2638425"/>
          <a:ext cx="297872" cy="2000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219075</xdr:colOff>
      <xdr:row>6</xdr:row>
      <xdr:rowOff>47625</xdr:rowOff>
    </xdr:from>
    <xdr:to>
      <xdr:col>6</xdr:col>
      <xdr:colOff>574097</xdr:colOff>
      <xdr:row>6</xdr:row>
      <xdr:rowOff>255442</xdr:rowOff>
    </xdr:to>
    <xdr:sp macro="" textlink="">
      <xdr:nvSpPr>
        <xdr:cNvPr id="10" name="مربع نص 9"/>
        <xdr:cNvSpPr txBox="1"/>
      </xdr:nvSpPr>
      <xdr:spPr>
        <a:xfrm>
          <a:off x="11231925028" y="202882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219075</xdr:colOff>
      <xdr:row>15</xdr:row>
      <xdr:rowOff>38100</xdr:rowOff>
    </xdr:from>
    <xdr:to>
      <xdr:col>6</xdr:col>
      <xdr:colOff>574097</xdr:colOff>
      <xdr:row>15</xdr:row>
      <xdr:rowOff>255442</xdr:rowOff>
    </xdr:to>
    <xdr:sp macro="" textlink="">
      <xdr:nvSpPr>
        <xdr:cNvPr id="11" name="مربع نص 10"/>
        <xdr:cNvSpPr txBox="1"/>
      </xdr:nvSpPr>
      <xdr:spPr>
        <a:xfrm>
          <a:off x="11231925028" y="4619625"/>
          <a:ext cx="355022" cy="21734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228600</xdr:colOff>
      <xdr:row>14</xdr:row>
      <xdr:rowOff>47625</xdr:rowOff>
    </xdr:from>
    <xdr:to>
      <xdr:col>6</xdr:col>
      <xdr:colOff>583622</xdr:colOff>
      <xdr:row>14</xdr:row>
      <xdr:rowOff>264967</xdr:rowOff>
    </xdr:to>
    <xdr:sp macro="" textlink="">
      <xdr:nvSpPr>
        <xdr:cNvPr id="12" name="مربع نص 11"/>
        <xdr:cNvSpPr txBox="1"/>
      </xdr:nvSpPr>
      <xdr:spPr>
        <a:xfrm>
          <a:off x="11231915503" y="4343400"/>
          <a:ext cx="355022" cy="21734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228600</xdr:colOff>
      <xdr:row>9</xdr:row>
      <xdr:rowOff>57150</xdr:rowOff>
    </xdr:from>
    <xdr:to>
      <xdr:col>6</xdr:col>
      <xdr:colOff>526472</xdr:colOff>
      <xdr:row>9</xdr:row>
      <xdr:rowOff>257175</xdr:rowOff>
    </xdr:to>
    <xdr:sp macro="" textlink="">
      <xdr:nvSpPr>
        <xdr:cNvPr id="13" name="مربع نص 12"/>
        <xdr:cNvSpPr txBox="1"/>
      </xdr:nvSpPr>
      <xdr:spPr>
        <a:xfrm>
          <a:off x="11231972653" y="2924175"/>
          <a:ext cx="297872" cy="2000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219075</xdr:colOff>
      <xdr:row>5</xdr:row>
      <xdr:rowOff>38100</xdr:rowOff>
    </xdr:from>
    <xdr:to>
      <xdr:col>6</xdr:col>
      <xdr:colOff>574097</xdr:colOff>
      <xdr:row>5</xdr:row>
      <xdr:rowOff>245917</xdr:rowOff>
    </xdr:to>
    <xdr:sp macro="" textlink="">
      <xdr:nvSpPr>
        <xdr:cNvPr id="14" name="مربع نص 13"/>
        <xdr:cNvSpPr txBox="1"/>
      </xdr:nvSpPr>
      <xdr:spPr>
        <a:xfrm>
          <a:off x="11231925028" y="176212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228600</xdr:colOff>
      <xdr:row>4</xdr:row>
      <xdr:rowOff>19050</xdr:rowOff>
    </xdr:from>
    <xdr:to>
      <xdr:col>6</xdr:col>
      <xdr:colOff>583622</xdr:colOff>
      <xdr:row>4</xdr:row>
      <xdr:rowOff>226867</xdr:rowOff>
    </xdr:to>
    <xdr:sp macro="" textlink="">
      <xdr:nvSpPr>
        <xdr:cNvPr id="15" name="مربع نص 14"/>
        <xdr:cNvSpPr txBox="1"/>
      </xdr:nvSpPr>
      <xdr:spPr>
        <a:xfrm>
          <a:off x="11231915503" y="145732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257175</xdr:colOff>
      <xdr:row>18</xdr:row>
      <xdr:rowOff>28575</xdr:rowOff>
    </xdr:from>
    <xdr:to>
      <xdr:col>6</xdr:col>
      <xdr:colOff>612197</xdr:colOff>
      <xdr:row>18</xdr:row>
      <xdr:rowOff>245917</xdr:rowOff>
    </xdr:to>
    <xdr:sp macro="" textlink="">
      <xdr:nvSpPr>
        <xdr:cNvPr id="16" name="مربع نص 15"/>
        <xdr:cNvSpPr txBox="1"/>
      </xdr:nvSpPr>
      <xdr:spPr>
        <a:xfrm>
          <a:off x="11231886928" y="5467350"/>
          <a:ext cx="355022" cy="21734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400050</xdr:colOff>
      <xdr:row>15</xdr:row>
      <xdr:rowOff>28575</xdr:rowOff>
    </xdr:from>
    <xdr:to>
      <xdr:col>0</xdr:col>
      <xdr:colOff>755072</xdr:colOff>
      <xdr:row>15</xdr:row>
      <xdr:rowOff>245917</xdr:rowOff>
    </xdr:to>
    <xdr:sp macro="" textlink="">
      <xdr:nvSpPr>
        <xdr:cNvPr id="2" name="مربع نص 1"/>
        <xdr:cNvSpPr txBox="1"/>
      </xdr:nvSpPr>
      <xdr:spPr>
        <a:xfrm>
          <a:off x="11236297003" y="4629150"/>
          <a:ext cx="355022" cy="21734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0</xdr:col>
      <xdr:colOff>304800</xdr:colOff>
      <xdr:row>10</xdr:row>
      <xdr:rowOff>47625</xdr:rowOff>
    </xdr:from>
    <xdr:to>
      <xdr:col>0</xdr:col>
      <xdr:colOff>659822</xdr:colOff>
      <xdr:row>10</xdr:row>
      <xdr:rowOff>264967</xdr:rowOff>
    </xdr:to>
    <xdr:sp macro="" textlink="">
      <xdr:nvSpPr>
        <xdr:cNvPr id="3" name="مربع نص 2"/>
        <xdr:cNvSpPr txBox="1"/>
      </xdr:nvSpPr>
      <xdr:spPr>
        <a:xfrm>
          <a:off x="11236392253" y="3171825"/>
          <a:ext cx="355022" cy="21734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wsDr>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7030A0"/>
  </sheetPr>
  <dimension ref="A1:I34"/>
  <sheetViews>
    <sheetView rightToLeft="1" view="pageBreakPreview" zoomScaleSheetLayoutView="100" workbookViewId="0">
      <selection activeCell="F37" sqref="F37"/>
    </sheetView>
  </sheetViews>
  <sheetFormatPr defaultColWidth="9" defaultRowHeight="14.25"/>
  <cols>
    <col min="1" max="1" width="15.375" style="1" customWidth="1"/>
    <col min="2" max="2" width="12.75" style="1" customWidth="1"/>
    <col min="3" max="3" width="15.75" style="1" customWidth="1"/>
    <col min="4" max="4" width="18.625" style="1" customWidth="1"/>
    <col min="5" max="5" width="16.625" style="1" customWidth="1"/>
    <col min="6" max="6" width="15.75" style="1" customWidth="1"/>
    <col min="7" max="7" width="16.25" style="1" customWidth="1"/>
    <col min="8" max="16384" width="9" style="1"/>
  </cols>
  <sheetData>
    <row r="1" spans="1:9" ht="21.75" customHeight="1">
      <c r="A1" s="265" t="s">
        <v>178</v>
      </c>
      <c r="B1" s="266"/>
      <c r="C1" s="266"/>
      <c r="D1" s="266"/>
      <c r="E1" s="266"/>
      <c r="F1" s="266"/>
      <c r="G1" s="266"/>
    </row>
    <row r="2" spans="1:9" ht="24" customHeight="1" thickBot="1">
      <c r="A2" s="146" t="s">
        <v>179</v>
      </c>
      <c r="B2" s="56"/>
      <c r="C2" s="56"/>
      <c r="D2" s="56"/>
      <c r="E2" s="56"/>
      <c r="F2" s="56"/>
      <c r="G2" s="56"/>
    </row>
    <row r="3" spans="1:9" ht="27.75" customHeight="1" thickTop="1">
      <c r="A3" s="267" t="s">
        <v>125</v>
      </c>
      <c r="B3" s="267" t="s">
        <v>27</v>
      </c>
      <c r="C3" s="267" t="s">
        <v>49</v>
      </c>
      <c r="D3" s="267" t="s">
        <v>150</v>
      </c>
      <c r="E3" s="267" t="s">
        <v>148</v>
      </c>
      <c r="F3" s="271" t="s">
        <v>126</v>
      </c>
      <c r="G3" s="271"/>
    </row>
    <row r="4" spans="1:9" ht="26.25" customHeight="1">
      <c r="A4" s="268"/>
      <c r="B4" s="268"/>
      <c r="C4" s="268"/>
      <c r="D4" s="268"/>
      <c r="E4" s="268"/>
      <c r="F4" s="128" t="s">
        <v>138</v>
      </c>
      <c r="G4" s="128" t="s">
        <v>25</v>
      </c>
    </row>
    <row r="5" spans="1:9" s="90" customFormat="1" ht="30" customHeight="1">
      <c r="A5" s="125">
        <v>2010</v>
      </c>
      <c r="B5" s="60">
        <v>425</v>
      </c>
      <c r="C5" s="98">
        <v>28640</v>
      </c>
      <c r="D5" s="95">
        <v>133</v>
      </c>
      <c r="E5" s="95">
        <v>389</v>
      </c>
      <c r="F5" s="86">
        <v>91.3</v>
      </c>
      <c r="G5" s="86">
        <v>65.7</v>
      </c>
    </row>
    <row r="6" spans="1:9" s="90" customFormat="1" ht="30" customHeight="1">
      <c r="A6" s="125">
        <v>2011</v>
      </c>
      <c r="B6" s="60">
        <v>253</v>
      </c>
      <c r="C6" s="98">
        <v>22343</v>
      </c>
      <c r="D6" s="95">
        <v>103</v>
      </c>
      <c r="E6" s="95">
        <v>147</v>
      </c>
      <c r="F6" s="126" t="s">
        <v>127</v>
      </c>
      <c r="G6" s="98">
        <v>62.8</v>
      </c>
    </row>
    <row r="7" spans="1:9" s="90" customFormat="1" ht="30" customHeight="1">
      <c r="A7" s="125">
        <v>2012</v>
      </c>
      <c r="B7" s="60">
        <v>257</v>
      </c>
      <c r="C7" s="98">
        <v>23137</v>
      </c>
      <c r="D7" s="95">
        <v>104</v>
      </c>
      <c r="E7" s="95">
        <v>144</v>
      </c>
      <c r="F7" s="86">
        <v>91.1</v>
      </c>
      <c r="G7" s="86">
        <v>61.2</v>
      </c>
    </row>
    <row r="8" spans="1:9" s="90" customFormat="1" ht="30" customHeight="1">
      <c r="A8" s="125">
        <v>2013</v>
      </c>
      <c r="B8" s="60">
        <v>257</v>
      </c>
      <c r="C8" s="122">
        <v>22752.3</v>
      </c>
      <c r="D8" s="96">
        <v>101</v>
      </c>
      <c r="E8" s="96">
        <v>138</v>
      </c>
      <c r="F8" s="86">
        <v>92.5</v>
      </c>
      <c r="G8" s="86">
        <v>62.4</v>
      </c>
    </row>
    <row r="9" spans="1:9" s="90" customFormat="1" ht="30" customHeight="1">
      <c r="A9" s="125">
        <v>2014</v>
      </c>
      <c r="B9" s="60">
        <v>257</v>
      </c>
      <c r="C9" s="122">
        <v>22506.799999999999</v>
      </c>
      <c r="D9" s="96">
        <v>100</v>
      </c>
      <c r="E9" s="96">
        <v>144</v>
      </c>
      <c r="F9" s="86">
        <v>92.5</v>
      </c>
      <c r="G9" s="86">
        <v>62.6</v>
      </c>
    </row>
    <row r="10" spans="1:9" s="90" customFormat="1" ht="30" customHeight="1">
      <c r="A10" s="125">
        <v>2015</v>
      </c>
      <c r="B10" s="60">
        <v>369</v>
      </c>
      <c r="C10" s="98">
        <v>31866.7</v>
      </c>
      <c r="D10" s="95">
        <v>108</v>
      </c>
      <c r="E10" s="95">
        <v>236</v>
      </c>
      <c r="F10" s="86">
        <v>88.4</v>
      </c>
      <c r="G10" s="86">
        <v>67</v>
      </c>
    </row>
    <row r="11" spans="1:9" s="90" customFormat="1" ht="30" customHeight="1">
      <c r="A11" s="125">
        <v>2016</v>
      </c>
      <c r="B11" s="60">
        <v>204</v>
      </c>
      <c r="C11" s="98">
        <v>26070.3</v>
      </c>
      <c r="D11" s="95">
        <v>65</v>
      </c>
      <c r="E11" s="95">
        <v>156</v>
      </c>
      <c r="F11" s="86">
        <v>87.1</v>
      </c>
      <c r="G11" s="86">
        <v>63.9</v>
      </c>
    </row>
    <row r="12" spans="1:9" s="90" customFormat="1" ht="30" customHeight="1">
      <c r="A12" s="131">
        <v>2017</v>
      </c>
      <c r="B12" s="87">
        <v>251</v>
      </c>
      <c r="C12" s="132">
        <v>24622.2</v>
      </c>
      <c r="D12" s="108">
        <v>82</v>
      </c>
      <c r="E12" s="108">
        <v>205</v>
      </c>
      <c r="F12" s="97">
        <v>87.7</v>
      </c>
      <c r="G12" s="97">
        <v>61.9</v>
      </c>
    </row>
    <row r="13" spans="1:9" s="90" customFormat="1" ht="30" customHeight="1" thickBot="1">
      <c r="A13" s="252">
        <v>2018</v>
      </c>
      <c r="B13" s="87">
        <v>261</v>
      </c>
      <c r="C13" s="253">
        <v>26370.2</v>
      </c>
      <c r="D13" s="254">
        <v>87</v>
      </c>
      <c r="E13" s="254">
        <v>213</v>
      </c>
      <c r="F13" s="255">
        <v>88.8</v>
      </c>
      <c r="G13" s="255">
        <v>63.5</v>
      </c>
      <c r="H13" s="256"/>
      <c r="I13" s="256"/>
    </row>
    <row r="14" spans="1:9" s="90" customFormat="1" ht="24.75" customHeight="1" thickTop="1">
      <c r="A14" s="118" t="s">
        <v>149</v>
      </c>
      <c r="B14" s="117"/>
      <c r="C14" s="117"/>
      <c r="D14" s="117"/>
      <c r="E14" s="117"/>
      <c r="F14" s="102"/>
      <c r="G14" s="102"/>
    </row>
    <row r="15" spans="1:9" ht="18" customHeight="1">
      <c r="A15" s="114" t="s">
        <v>128</v>
      </c>
      <c r="B15" s="119"/>
      <c r="C15" s="120"/>
      <c r="D15" s="120"/>
      <c r="E15" s="120"/>
      <c r="F15" s="121"/>
      <c r="G15" s="120"/>
    </row>
    <row r="16" spans="1:9" ht="20.100000000000001" customHeight="1">
      <c r="A16" s="269" t="s">
        <v>172</v>
      </c>
      <c r="B16" s="269"/>
      <c r="C16" s="269"/>
      <c r="D16" s="269"/>
      <c r="E16" s="269"/>
      <c r="F16" s="269"/>
      <c r="G16" s="269"/>
    </row>
    <row r="17" spans="1:7" ht="20.100000000000001" customHeight="1">
      <c r="A17" s="269" t="s">
        <v>173</v>
      </c>
      <c r="B17" s="269"/>
      <c r="C17" s="269"/>
      <c r="D17" s="269"/>
      <c r="E17" s="269"/>
      <c r="F17" s="269"/>
      <c r="G17" s="269"/>
    </row>
    <row r="18" spans="1:7" ht="20.100000000000001" customHeight="1">
      <c r="A18" s="269" t="s">
        <v>174</v>
      </c>
      <c r="B18" s="269"/>
      <c r="C18" s="269"/>
      <c r="D18" s="269"/>
      <c r="E18" s="269"/>
      <c r="F18" s="269"/>
      <c r="G18" s="269"/>
    </row>
    <row r="19" spans="1:7" ht="20.100000000000001" customHeight="1">
      <c r="A19" s="269" t="s">
        <v>175</v>
      </c>
      <c r="B19" s="269"/>
      <c r="C19" s="269"/>
      <c r="D19" s="269"/>
      <c r="E19" s="269"/>
      <c r="F19" s="269"/>
      <c r="G19" s="269"/>
    </row>
    <row r="20" spans="1:7" ht="20.100000000000001" customHeight="1">
      <c r="A20" s="269" t="s">
        <v>176</v>
      </c>
      <c r="B20" s="269"/>
      <c r="C20" s="269"/>
      <c r="D20" s="269"/>
      <c r="E20" s="269"/>
      <c r="F20" s="269"/>
      <c r="G20" s="269"/>
    </row>
    <row r="21" spans="1:7" ht="20.100000000000001" customHeight="1">
      <c r="A21" s="269" t="s">
        <v>177</v>
      </c>
      <c r="B21" s="269"/>
      <c r="C21" s="269"/>
      <c r="D21" s="269"/>
      <c r="E21" s="269"/>
      <c r="F21" s="269"/>
      <c r="G21" s="269"/>
    </row>
    <row r="22" spans="1:7" ht="20.100000000000001" customHeight="1">
      <c r="A22" s="274" t="s">
        <v>205</v>
      </c>
      <c r="B22" s="269"/>
      <c r="C22" s="269"/>
      <c r="D22" s="269"/>
      <c r="E22" s="269"/>
      <c r="F22" s="269"/>
      <c r="G22" s="269"/>
    </row>
    <row r="23" spans="1:7" ht="9.75" customHeight="1">
      <c r="A23" s="127"/>
      <c r="B23" s="127"/>
      <c r="C23" s="127"/>
      <c r="D23" s="127"/>
      <c r="E23" s="127"/>
      <c r="F23" s="127"/>
      <c r="G23" s="127"/>
    </row>
    <row r="24" spans="1:7" ht="16.5" customHeight="1">
      <c r="A24" s="127"/>
      <c r="B24" s="127"/>
      <c r="C24" s="127"/>
      <c r="D24" s="127"/>
      <c r="E24" s="127"/>
      <c r="F24" s="127"/>
      <c r="G24" s="127"/>
    </row>
    <row r="25" spans="1:7" ht="12" customHeight="1">
      <c r="A25" s="127"/>
      <c r="B25" s="127"/>
      <c r="C25" s="127"/>
      <c r="D25" s="127"/>
      <c r="E25" s="127"/>
      <c r="F25" s="127"/>
      <c r="G25" s="127"/>
    </row>
    <row r="26" spans="1:7" ht="27" customHeight="1">
      <c r="A26" s="272" t="s">
        <v>28</v>
      </c>
      <c r="B26" s="272"/>
      <c r="C26" s="272"/>
      <c r="D26" s="89"/>
      <c r="E26" s="89"/>
      <c r="F26" s="273">
        <v>11</v>
      </c>
      <c r="G26" s="273"/>
    </row>
    <row r="27" spans="1:7" ht="18" customHeight="1">
      <c r="C27" s="52"/>
      <c r="D27" s="52"/>
      <c r="E27" s="52"/>
    </row>
    <row r="34" spans="1:7" ht="28.5" customHeight="1">
      <c r="A34" s="270"/>
      <c r="B34" s="270"/>
      <c r="C34" s="270"/>
      <c r="D34" s="270"/>
      <c r="E34" s="270"/>
      <c r="F34" s="270"/>
      <c r="G34" s="270"/>
    </row>
  </sheetData>
  <mergeCells count="17">
    <mergeCell ref="A22:G22"/>
    <mergeCell ref="A1:G1"/>
    <mergeCell ref="A3:A4"/>
    <mergeCell ref="B3:B4"/>
    <mergeCell ref="A18:G18"/>
    <mergeCell ref="A34:G34"/>
    <mergeCell ref="C3:C4"/>
    <mergeCell ref="D3:D4"/>
    <mergeCell ref="E3:E4"/>
    <mergeCell ref="F3:G3"/>
    <mergeCell ref="A16:G16"/>
    <mergeCell ref="A17:G17"/>
    <mergeCell ref="A20:G20"/>
    <mergeCell ref="A19:G19"/>
    <mergeCell ref="A21:G21"/>
    <mergeCell ref="A26:C26"/>
    <mergeCell ref="F26:G26"/>
  </mergeCells>
  <printOptions horizontalCentered="1"/>
  <pageMargins left="0.511811023622047" right="0.511811023622047" top="0.59055118110236204" bottom="0.196850393700787" header="0.31496062992126" footer="0.31496062992126"/>
  <pageSetup paperSize="9" scale="90" orientation="landscape" r:id="rId1"/>
  <drawing r:id="rId2"/>
</worksheet>
</file>

<file path=xl/worksheets/sheet10.xml><?xml version="1.0" encoding="utf-8"?>
<worksheet xmlns="http://schemas.openxmlformats.org/spreadsheetml/2006/main" xmlns:r="http://schemas.openxmlformats.org/officeDocument/2006/relationships">
  <sheetPr>
    <tabColor rgb="FF7030A0"/>
  </sheetPr>
  <dimension ref="A1:P27"/>
  <sheetViews>
    <sheetView rightToLeft="1" view="pageBreakPreview" topLeftCell="A16" zoomScaleSheetLayoutView="100" workbookViewId="0">
      <selection activeCell="B21" sqref="B21"/>
    </sheetView>
  </sheetViews>
  <sheetFormatPr defaultColWidth="9" defaultRowHeight="14.25"/>
  <cols>
    <col min="1" max="1" width="13.25" style="1" customWidth="1"/>
    <col min="2" max="4" width="11.625" style="1" customWidth="1"/>
    <col min="5" max="5" width="0.75" style="1" customWidth="1"/>
    <col min="6" max="8" width="11.625" style="1" customWidth="1"/>
    <col min="9" max="9" width="0.625" style="1" customWidth="1"/>
    <col min="10" max="12" width="11.625" style="1" customWidth="1"/>
    <col min="13" max="16384" width="9" style="1"/>
  </cols>
  <sheetData>
    <row r="1" spans="1:16" ht="24.75" customHeight="1">
      <c r="A1" s="307" t="s">
        <v>200</v>
      </c>
      <c r="B1" s="308"/>
      <c r="C1" s="308"/>
      <c r="D1" s="308"/>
      <c r="E1" s="308"/>
      <c r="F1" s="308"/>
      <c r="G1" s="308"/>
      <c r="H1" s="308"/>
      <c r="I1" s="308"/>
      <c r="J1" s="308"/>
      <c r="K1" s="308"/>
      <c r="L1" s="308"/>
    </row>
    <row r="2" spans="1:16" ht="22.5" customHeight="1" thickBot="1">
      <c r="A2" s="149" t="s">
        <v>188</v>
      </c>
      <c r="B2" s="11"/>
      <c r="C2" s="11"/>
      <c r="D2" s="11"/>
      <c r="E2" s="11"/>
      <c r="F2" s="11"/>
      <c r="G2" s="11"/>
      <c r="H2" s="11"/>
      <c r="I2" s="11"/>
      <c r="J2" s="11"/>
      <c r="K2" s="11"/>
      <c r="L2" s="11"/>
    </row>
    <row r="3" spans="1:16" ht="30" customHeight="1" thickTop="1">
      <c r="A3" s="267" t="s">
        <v>0</v>
      </c>
      <c r="B3" s="271" t="s">
        <v>143</v>
      </c>
      <c r="C3" s="271"/>
      <c r="D3" s="271"/>
      <c r="E3" s="280"/>
      <c r="F3" s="271" t="s">
        <v>44</v>
      </c>
      <c r="G3" s="271"/>
      <c r="H3" s="271"/>
      <c r="I3" s="280"/>
      <c r="J3" s="271" t="s">
        <v>45</v>
      </c>
      <c r="K3" s="271"/>
      <c r="L3" s="271"/>
    </row>
    <row r="4" spans="1:16" ht="30.75" customHeight="1">
      <c r="A4" s="268"/>
      <c r="B4" s="128" t="s">
        <v>144</v>
      </c>
      <c r="C4" s="128" t="s">
        <v>168</v>
      </c>
      <c r="D4" s="143" t="s">
        <v>14</v>
      </c>
      <c r="E4" s="281"/>
      <c r="F4" s="128" t="s">
        <v>16</v>
      </c>
      <c r="G4" s="128" t="s">
        <v>17</v>
      </c>
      <c r="H4" s="143" t="s">
        <v>14</v>
      </c>
      <c r="I4" s="281"/>
      <c r="J4" s="128" t="s">
        <v>16</v>
      </c>
      <c r="K4" s="128" t="s">
        <v>17</v>
      </c>
      <c r="L4" s="143" t="s">
        <v>14</v>
      </c>
    </row>
    <row r="5" spans="1:16" ht="24" customHeight="1">
      <c r="A5" s="211" t="s">
        <v>1</v>
      </c>
      <c r="B5" s="236">
        <v>1</v>
      </c>
      <c r="C5" s="236">
        <v>0</v>
      </c>
      <c r="D5" s="60">
        <f t="shared" ref="D5:D10" si="0">SUM(B5:C5)</f>
        <v>1</v>
      </c>
      <c r="E5" s="60"/>
      <c r="F5" s="60">
        <v>0</v>
      </c>
      <c r="G5" s="60">
        <v>1</v>
      </c>
      <c r="H5" s="60">
        <f t="shared" ref="H5:H20" si="1">SUM(F5:G5)</f>
        <v>1</v>
      </c>
      <c r="I5" s="214">
        <f>SUM(F5:H5)</f>
        <v>2</v>
      </c>
      <c r="J5" s="60">
        <v>0</v>
      </c>
      <c r="K5" s="60">
        <v>0</v>
      </c>
      <c r="L5" s="60">
        <f t="shared" ref="L5:L21" si="2">SUM(J5:K5)</f>
        <v>0</v>
      </c>
    </row>
    <row r="6" spans="1:16" ht="24" customHeight="1">
      <c r="A6" s="211" t="s">
        <v>2</v>
      </c>
      <c r="B6" s="60">
        <v>2</v>
      </c>
      <c r="C6" s="60">
        <v>0</v>
      </c>
      <c r="D6" s="60">
        <f t="shared" si="0"/>
        <v>2</v>
      </c>
      <c r="E6" s="60"/>
      <c r="F6" s="60">
        <v>2</v>
      </c>
      <c r="G6" s="237">
        <v>0</v>
      </c>
      <c r="H6" s="60">
        <f t="shared" si="1"/>
        <v>2</v>
      </c>
      <c r="I6" s="214"/>
      <c r="J6" s="60">
        <v>0</v>
      </c>
      <c r="K6" s="237">
        <v>0</v>
      </c>
      <c r="L6" s="60">
        <f t="shared" si="2"/>
        <v>0</v>
      </c>
    </row>
    <row r="7" spans="1:16" ht="24" customHeight="1">
      <c r="A7" s="211" t="s">
        <v>3</v>
      </c>
      <c r="B7" s="60">
        <v>0</v>
      </c>
      <c r="C7" s="60">
        <v>6</v>
      </c>
      <c r="D7" s="60">
        <f t="shared" si="0"/>
        <v>6</v>
      </c>
      <c r="E7" s="60"/>
      <c r="F7" s="60">
        <v>0</v>
      </c>
      <c r="G7" s="237">
        <v>0</v>
      </c>
      <c r="H7" s="60">
        <f t="shared" si="1"/>
        <v>0</v>
      </c>
      <c r="I7" s="214"/>
      <c r="J7" s="60">
        <v>0</v>
      </c>
      <c r="K7" s="237">
        <v>6</v>
      </c>
      <c r="L7" s="60">
        <f t="shared" si="2"/>
        <v>6</v>
      </c>
    </row>
    <row r="8" spans="1:16" ht="24" customHeight="1">
      <c r="A8" s="211" t="s">
        <v>15</v>
      </c>
      <c r="B8" s="236">
        <v>0</v>
      </c>
      <c r="C8" s="236">
        <v>6</v>
      </c>
      <c r="D8" s="60">
        <f t="shared" si="0"/>
        <v>6</v>
      </c>
      <c r="E8" s="60"/>
      <c r="F8" s="241">
        <v>0</v>
      </c>
      <c r="G8" s="241">
        <v>0</v>
      </c>
      <c r="H8" s="241">
        <f t="shared" si="1"/>
        <v>0</v>
      </c>
      <c r="I8" s="242"/>
      <c r="J8" s="241">
        <v>5</v>
      </c>
      <c r="K8" s="241">
        <v>1</v>
      </c>
      <c r="L8" s="241">
        <f t="shared" si="2"/>
        <v>6</v>
      </c>
    </row>
    <row r="9" spans="1:16" ht="24" customHeight="1">
      <c r="A9" s="211" t="s">
        <v>33</v>
      </c>
      <c r="B9" s="60">
        <v>9</v>
      </c>
      <c r="C9" s="60">
        <v>13</v>
      </c>
      <c r="D9" s="60">
        <f t="shared" si="0"/>
        <v>22</v>
      </c>
      <c r="E9" s="60"/>
      <c r="F9" s="60">
        <v>9</v>
      </c>
      <c r="G9" s="237">
        <v>0</v>
      </c>
      <c r="H9" s="60">
        <f t="shared" si="1"/>
        <v>9</v>
      </c>
      <c r="I9" s="60"/>
      <c r="J9" s="60">
        <v>0</v>
      </c>
      <c r="K9" s="237">
        <v>13</v>
      </c>
      <c r="L9" s="60">
        <f t="shared" si="2"/>
        <v>13</v>
      </c>
    </row>
    <row r="10" spans="1:16" ht="24" customHeight="1">
      <c r="A10" s="211" t="s">
        <v>34</v>
      </c>
      <c r="B10" s="60">
        <v>0</v>
      </c>
      <c r="C10" s="60">
        <v>2</v>
      </c>
      <c r="D10" s="60">
        <f t="shared" si="0"/>
        <v>2</v>
      </c>
      <c r="E10" s="60"/>
      <c r="F10" s="60">
        <v>0</v>
      </c>
      <c r="G10" s="237">
        <v>0</v>
      </c>
      <c r="H10" s="60">
        <f t="shared" si="1"/>
        <v>0</v>
      </c>
      <c r="I10" s="60"/>
      <c r="J10" s="60">
        <v>0</v>
      </c>
      <c r="K10" s="237">
        <v>2</v>
      </c>
      <c r="L10" s="60">
        <f t="shared" si="2"/>
        <v>2</v>
      </c>
    </row>
    <row r="11" spans="1:16" ht="24" customHeight="1">
      <c r="A11" s="211" t="s">
        <v>4</v>
      </c>
      <c r="B11" s="60">
        <v>1</v>
      </c>
      <c r="C11" s="60">
        <v>10</v>
      </c>
      <c r="D11" s="60">
        <f t="shared" ref="D11:D17" si="3">SUM(B11:C11)</f>
        <v>11</v>
      </c>
      <c r="E11" s="60"/>
      <c r="F11" s="60">
        <v>1</v>
      </c>
      <c r="G11" s="237">
        <v>0</v>
      </c>
      <c r="H11" s="60">
        <f t="shared" si="1"/>
        <v>1</v>
      </c>
      <c r="I11" s="60"/>
      <c r="J11" s="60">
        <v>0</v>
      </c>
      <c r="K11" s="237">
        <v>10</v>
      </c>
      <c r="L11" s="60">
        <f t="shared" si="2"/>
        <v>10</v>
      </c>
    </row>
    <row r="12" spans="1:16" ht="24" customHeight="1">
      <c r="A12" s="211" t="s">
        <v>5</v>
      </c>
      <c r="B12" s="60">
        <v>1</v>
      </c>
      <c r="C12" s="60">
        <v>4</v>
      </c>
      <c r="D12" s="60">
        <f t="shared" si="3"/>
        <v>5</v>
      </c>
      <c r="E12" s="60"/>
      <c r="F12" s="60">
        <v>1</v>
      </c>
      <c r="G12" s="237">
        <v>0</v>
      </c>
      <c r="H12" s="60">
        <f t="shared" si="1"/>
        <v>1</v>
      </c>
      <c r="I12" s="214"/>
      <c r="J12" s="60">
        <v>0</v>
      </c>
      <c r="K12" s="237">
        <v>4</v>
      </c>
      <c r="L12" s="60">
        <f t="shared" si="2"/>
        <v>4</v>
      </c>
    </row>
    <row r="13" spans="1:16" ht="24" customHeight="1">
      <c r="A13" s="211" t="s">
        <v>6</v>
      </c>
      <c r="B13" s="238">
        <v>0</v>
      </c>
      <c r="C13" s="238">
        <v>0</v>
      </c>
      <c r="D13" s="60">
        <f t="shared" si="3"/>
        <v>0</v>
      </c>
      <c r="E13" s="60"/>
      <c r="F13" s="238">
        <v>0</v>
      </c>
      <c r="G13" s="239">
        <v>0</v>
      </c>
      <c r="H13" s="238">
        <f t="shared" si="1"/>
        <v>0</v>
      </c>
      <c r="I13" s="238"/>
      <c r="J13" s="238">
        <v>0</v>
      </c>
      <c r="K13" s="239">
        <v>0</v>
      </c>
      <c r="L13" s="238">
        <f t="shared" si="2"/>
        <v>0</v>
      </c>
    </row>
    <row r="14" spans="1:16" ht="24" customHeight="1">
      <c r="A14" s="211" t="s">
        <v>32</v>
      </c>
      <c r="B14" s="60">
        <v>0</v>
      </c>
      <c r="C14" s="60">
        <v>1</v>
      </c>
      <c r="D14" s="60">
        <f t="shared" si="3"/>
        <v>1</v>
      </c>
      <c r="E14" s="60"/>
      <c r="F14" s="60">
        <v>0</v>
      </c>
      <c r="G14" s="60">
        <v>0</v>
      </c>
      <c r="H14" s="60">
        <f t="shared" si="1"/>
        <v>0</v>
      </c>
      <c r="I14" s="60"/>
      <c r="J14" s="60">
        <v>0</v>
      </c>
      <c r="K14" s="60">
        <v>1</v>
      </c>
      <c r="L14" s="60">
        <f t="shared" si="2"/>
        <v>1</v>
      </c>
    </row>
    <row r="15" spans="1:16" ht="24" customHeight="1">
      <c r="A15" s="211" t="s">
        <v>8</v>
      </c>
      <c r="B15" s="60">
        <v>6</v>
      </c>
      <c r="C15" s="60">
        <v>5</v>
      </c>
      <c r="D15" s="60">
        <f t="shared" si="3"/>
        <v>11</v>
      </c>
      <c r="E15" s="60"/>
      <c r="F15" s="60">
        <v>1</v>
      </c>
      <c r="G15" s="237">
        <v>5</v>
      </c>
      <c r="H15" s="60">
        <f t="shared" si="1"/>
        <v>6</v>
      </c>
      <c r="I15" s="60"/>
      <c r="J15" s="60">
        <v>0</v>
      </c>
      <c r="K15" s="237">
        <v>5</v>
      </c>
      <c r="L15" s="60">
        <f t="shared" si="2"/>
        <v>5</v>
      </c>
      <c r="M15" s="306"/>
      <c r="N15" s="306"/>
      <c r="O15" s="306"/>
      <c r="P15" s="306"/>
    </row>
    <row r="16" spans="1:16" s="17" customFormat="1" ht="24" customHeight="1">
      <c r="A16" s="211" t="s">
        <v>9</v>
      </c>
      <c r="B16" s="238">
        <v>0</v>
      </c>
      <c r="C16" s="238">
        <v>14</v>
      </c>
      <c r="D16" s="238">
        <f t="shared" si="3"/>
        <v>14</v>
      </c>
      <c r="E16" s="238"/>
      <c r="F16" s="238">
        <v>0</v>
      </c>
      <c r="G16" s="238">
        <v>0</v>
      </c>
      <c r="H16" s="238">
        <f t="shared" si="1"/>
        <v>0</v>
      </c>
      <c r="I16" s="238"/>
      <c r="J16" s="238">
        <v>0</v>
      </c>
      <c r="K16" s="238">
        <v>14</v>
      </c>
      <c r="L16" s="238">
        <f t="shared" si="2"/>
        <v>14</v>
      </c>
    </row>
    <row r="17" spans="1:12" ht="24" customHeight="1">
      <c r="A17" s="211" t="s">
        <v>10</v>
      </c>
      <c r="B17" s="238">
        <v>0</v>
      </c>
      <c r="C17" s="238">
        <v>0</v>
      </c>
      <c r="D17" s="60">
        <f t="shared" si="3"/>
        <v>0</v>
      </c>
      <c r="E17" s="60"/>
      <c r="F17" s="238">
        <v>0</v>
      </c>
      <c r="G17" s="239">
        <v>0</v>
      </c>
      <c r="H17" s="238">
        <f t="shared" si="1"/>
        <v>0</v>
      </c>
      <c r="I17" s="238"/>
      <c r="J17" s="238">
        <v>0</v>
      </c>
      <c r="K17" s="239">
        <v>0</v>
      </c>
      <c r="L17" s="238">
        <f t="shared" si="2"/>
        <v>0</v>
      </c>
    </row>
    <row r="18" spans="1:12" ht="24" customHeight="1">
      <c r="A18" s="211" t="s">
        <v>11</v>
      </c>
      <c r="B18" s="60">
        <v>0</v>
      </c>
      <c r="C18" s="60">
        <v>0</v>
      </c>
      <c r="D18" s="60">
        <f>SUM(B18:C18)</f>
        <v>0</v>
      </c>
      <c r="E18" s="60"/>
      <c r="F18" s="60">
        <v>0</v>
      </c>
      <c r="G18" s="237">
        <v>0</v>
      </c>
      <c r="H18" s="60">
        <f t="shared" si="1"/>
        <v>0</v>
      </c>
      <c r="I18" s="60"/>
      <c r="J18" s="60">
        <v>0</v>
      </c>
      <c r="K18" s="237">
        <v>0</v>
      </c>
      <c r="L18" s="60">
        <f t="shared" si="2"/>
        <v>0</v>
      </c>
    </row>
    <row r="19" spans="1:12" ht="24" customHeight="1">
      <c r="A19" s="211" t="s">
        <v>12</v>
      </c>
      <c r="B19" s="60">
        <v>0</v>
      </c>
      <c r="C19" s="60">
        <v>2</v>
      </c>
      <c r="D19" s="60">
        <f>SUM(B19:C19)</f>
        <v>2</v>
      </c>
      <c r="E19" s="60"/>
      <c r="F19" s="60">
        <v>0</v>
      </c>
      <c r="G19" s="237">
        <v>0</v>
      </c>
      <c r="H19" s="60">
        <f t="shared" si="1"/>
        <v>0</v>
      </c>
      <c r="I19" s="60"/>
      <c r="J19" s="60">
        <v>0</v>
      </c>
      <c r="K19" s="237">
        <v>2</v>
      </c>
      <c r="L19" s="60">
        <f t="shared" si="2"/>
        <v>2</v>
      </c>
    </row>
    <row r="20" spans="1:12" ht="24" customHeight="1" thickBot="1">
      <c r="A20" s="218" t="s">
        <v>13</v>
      </c>
      <c r="B20" s="87">
        <v>3</v>
      </c>
      <c r="C20" s="87">
        <v>1</v>
      </c>
      <c r="D20" s="87">
        <f>SUM(B20:C20)</f>
        <v>4</v>
      </c>
      <c r="E20" s="87"/>
      <c r="F20" s="87">
        <v>3</v>
      </c>
      <c r="G20" s="240">
        <v>0</v>
      </c>
      <c r="H20" s="87">
        <f t="shared" si="1"/>
        <v>3</v>
      </c>
      <c r="I20" s="87"/>
      <c r="J20" s="87">
        <v>0</v>
      </c>
      <c r="K20" s="240">
        <v>1</v>
      </c>
      <c r="L20" s="87">
        <f t="shared" si="2"/>
        <v>1</v>
      </c>
    </row>
    <row r="21" spans="1:12" ht="24" customHeight="1" thickTop="1" thickBot="1">
      <c r="A21" s="134" t="s">
        <v>81</v>
      </c>
      <c r="B21" s="135">
        <f>SUM(B5:B20)</f>
        <v>23</v>
      </c>
      <c r="C21" s="144">
        <f>SUM(C5:C20)</f>
        <v>64</v>
      </c>
      <c r="D21" s="144">
        <f>SUM(B21:C21)</f>
        <v>87</v>
      </c>
      <c r="E21" s="144"/>
      <c r="F21" s="135">
        <f t="shared" ref="F21:K21" si="4">SUM(F5:F20)</f>
        <v>17</v>
      </c>
      <c r="G21" s="144">
        <f t="shared" si="4"/>
        <v>6</v>
      </c>
      <c r="H21" s="144">
        <f t="shared" si="4"/>
        <v>23</v>
      </c>
      <c r="I21" s="144">
        <f t="shared" si="4"/>
        <v>2</v>
      </c>
      <c r="J21" s="144">
        <f t="shared" si="4"/>
        <v>5</v>
      </c>
      <c r="K21" s="144">
        <f t="shared" si="4"/>
        <v>59</v>
      </c>
      <c r="L21" s="144">
        <f t="shared" si="2"/>
        <v>64</v>
      </c>
    </row>
    <row r="22" spans="1:12" ht="4.5" customHeight="1" thickTop="1">
      <c r="A22" s="306"/>
      <c r="B22" s="306"/>
      <c r="C22" s="306"/>
      <c r="D22" s="306"/>
      <c r="E22" s="306"/>
      <c r="F22" s="306"/>
      <c r="G22" s="306"/>
      <c r="H22" s="306"/>
      <c r="I22" s="19"/>
      <c r="J22" s="13"/>
      <c r="K22" s="2"/>
      <c r="L22" s="2"/>
    </row>
    <row r="23" spans="1:12" ht="24" customHeight="1">
      <c r="A23" s="160" t="s">
        <v>204</v>
      </c>
      <c r="B23" s="158"/>
      <c r="C23" s="158"/>
      <c r="D23" s="158"/>
      <c r="E23" s="158"/>
      <c r="F23" s="158"/>
      <c r="G23" s="158"/>
      <c r="H23" s="158"/>
      <c r="I23" s="158"/>
      <c r="J23" s="158"/>
      <c r="K23" s="158"/>
      <c r="L23" s="158"/>
    </row>
    <row r="24" spans="1:12" ht="24" customHeight="1">
      <c r="A24" s="286" t="s">
        <v>84</v>
      </c>
      <c r="B24" s="286"/>
      <c r="C24" s="286"/>
      <c r="D24" s="286"/>
      <c r="E24" s="286"/>
      <c r="F24" s="286"/>
      <c r="G24" s="286"/>
      <c r="H24" s="286"/>
      <c r="I24" s="286"/>
      <c r="J24" s="286"/>
      <c r="K24" s="286"/>
      <c r="L24" s="286"/>
    </row>
    <row r="25" spans="1:12" ht="23.25" customHeight="1">
      <c r="A25" s="105"/>
      <c r="B25" s="105"/>
      <c r="C25" s="105"/>
      <c r="D25" s="105"/>
      <c r="E25" s="105"/>
      <c r="F25" s="105"/>
      <c r="G25" s="105"/>
      <c r="H25" s="105"/>
      <c r="I25" s="105"/>
      <c r="J25" s="105"/>
      <c r="K25" s="105"/>
      <c r="L25" s="105"/>
    </row>
    <row r="26" spans="1:12" ht="24" customHeight="1">
      <c r="A26" s="272" t="s">
        <v>28</v>
      </c>
      <c r="B26" s="272"/>
      <c r="C26" s="272"/>
      <c r="D26" s="272"/>
      <c r="E26" s="272"/>
      <c r="F26" s="272"/>
      <c r="G26" s="272"/>
      <c r="H26" s="273">
        <v>20</v>
      </c>
      <c r="I26" s="273"/>
      <c r="J26" s="273"/>
      <c r="K26" s="273"/>
      <c r="L26" s="273"/>
    </row>
    <row r="27" spans="1:12" ht="24" customHeight="1"/>
  </sheetData>
  <mergeCells count="12">
    <mergeCell ref="M15:P15"/>
    <mergeCell ref="A22:H22"/>
    <mergeCell ref="A26:G26"/>
    <mergeCell ref="H26:L26"/>
    <mergeCell ref="A1:L1"/>
    <mergeCell ref="A3:A4"/>
    <mergeCell ref="F3:H3"/>
    <mergeCell ref="I3:I4"/>
    <mergeCell ref="J3:L3"/>
    <mergeCell ref="A24:L24"/>
    <mergeCell ref="B3:D3"/>
    <mergeCell ref="E3:E4"/>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sheetPr>
    <tabColor rgb="FF7030A0"/>
  </sheetPr>
  <dimension ref="A1:S30"/>
  <sheetViews>
    <sheetView rightToLeft="1" tabSelected="1" view="pageBreakPreview" topLeftCell="A19" zoomScaleSheetLayoutView="100" workbookViewId="0">
      <selection activeCell="D33" sqref="D33"/>
    </sheetView>
  </sheetViews>
  <sheetFormatPr defaultColWidth="9" defaultRowHeight="14.25"/>
  <cols>
    <col min="1" max="1" width="11.375" style="1" customWidth="1"/>
    <col min="2" max="4" width="11.875" style="1" customWidth="1"/>
    <col min="5" max="5" width="0.75" style="1" customWidth="1"/>
    <col min="6" max="8" width="11.875" style="1" customWidth="1"/>
    <col min="9" max="9" width="0.875" style="1" customWidth="1"/>
    <col min="10" max="12" width="11.875" style="1" customWidth="1"/>
    <col min="13" max="16384" width="9" style="1"/>
  </cols>
  <sheetData>
    <row r="1" spans="1:14" ht="28.5" customHeight="1">
      <c r="A1" s="307" t="s">
        <v>201</v>
      </c>
      <c r="B1" s="308"/>
      <c r="C1" s="308"/>
      <c r="D1" s="308"/>
      <c r="E1" s="308"/>
      <c r="F1" s="308"/>
      <c r="G1" s="308"/>
      <c r="H1" s="308"/>
      <c r="I1" s="308"/>
      <c r="J1" s="308"/>
      <c r="K1" s="308"/>
      <c r="L1" s="308"/>
    </row>
    <row r="2" spans="1:14" ht="17.25" customHeight="1" thickBot="1">
      <c r="A2" s="149" t="s">
        <v>189</v>
      </c>
      <c r="B2" s="11"/>
      <c r="C2" s="11"/>
      <c r="D2" s="11"/>
      <c r="E2" s="11"/>
      <c r="F2" s="11"/>
      <c r="G2" s="11"/>
      <c r="H2" s="11"/>
      <c r="I2" s="11"/>
      <c r="J2" s="11"/>
      <c r="K2" s="11"/>
      <c r="L2" s="11"/>
    </row>
    <row r="3" spans="1:14" ht="32.25" customHeight="1" thickTop="1">
      <c r="A3" s="267" t="s">
        <v>0</v>
      </c>
      <c r="B3" s="271" t="s">
        <v>46</v>
      </c>
      <c r="C3" s="271"/>
      <c r="D3" s="271"/>
      <c r="E3" s="278"/>
      <c r="F3" s="277" t="s">
        <v>60</v>
      </c>
      <c r="G3" s="277"/>
      <c r="H3" s="277"/>
      <c r="I3" s="278"/>
      <c r="J3" s="277" t="s">
        <v>61</v>
      </c>
      <c r="K3" s="277"/>
      <c r="L3" s="277"/>
    </row>
    <row r="4" spans="1:14" ht="28.5" customHeight="1">
      <c r="A4" s="268"/>
      <c r="B4" s="128" t="s">
        <v>16</v>
      </c>
      <c r="C4" s="128" t="s">
        <v>17</v>
      </c>
      <c r="D4" s="143" t="s">
        <v>14</v>
      </c>
      <c r="E4" s="279"/>
      <c r="F4" s="128" t="s">
        <v>19</v>
      </c>
      <c r="G4" s="128" t="s">
        <v>20</v>
      </c>
      <c r="H4" s="143" t="s">
        <v>14</v>
      </c>
      <c r="I4" s="279"/>
      <c r="J4" s="128" t="s">
        <v>19</v>
      </c>
      <c r="K4" s="128" t="s">
        <v>20</v>
      </c>
      <c r="L4" s="143" t="s">
        <v>14</v>
      </c>
    </row>
    <row r="5" spans="1:14" ht="23.25" customHeight="1">
      <c r="A5" s="211" t="s">
        <v>1</v>
      </c>
      <c r="B5" s="60">
        <v>5</v>
      </c>
      <c r="C5" s="60">
        <v>27</v>
      </c>
      <c r="D5" s="60">
        <f t="shared" ref="D5:D10" si="0">SUM(B5:C5)</f>
        <v>32</v>
      </c>
      <c r="E5" s="60"/>
      <c r="F5" s="60">
        <v>0</v>
      </c>
      <c r="G5" s="60">
        <v>5</v>
      </c>
      <c r="H5" s="60">
        <f t="shared" ref="H5:H10" si="1">SUM(F5:G5)</f>
        <v>5</v>
      </c>
      <c r="I5" s="60"/>
      <c r="J5" s="60">
        <v>0</v>
      </c>
      <c r="K5" s="60">
        <v>27</v>
      </c>
      <c r="L5" s="60">
        <f t="shared" ref="L5:L10" si="2">SUM(J5:K5)</f>
        <v>27</v>
      </c>
    </row>
    <row r="6" spans="1:14" ht="23.25" customHeight="1">
      <c r="A6" s="211" t="s">
        <v>2</v>
      </c>
      <c r="B6" s="60">
        <v>2</v>
      </c>
      <c r="C6" s="237">
        <v>10</v>
      </c>
      <c r="D6" s="60">
        <f t="shared" si="0"/>
        <v>12</v>
      </c>
      <c r="E6" s="214"/>
      <c r="F6" s="60">
        <v>0</v>
      </c>
      <c r="G6" s="60">
        <v>2</v>
      </c>
      <c r="H6" s="60">
        <f t="shared" si="1"/>
        <v>2</v>
      </c>
      <c r="I6" s="214"/>
      <c r="J6" s="60">
        <v>0</v>
      </c>
      <c r="K6" s="60">
        <v>10</v>
      </c>
      <c r="L6" s="60">
        <f t="shared" si="2"/>
        <v>10</v>
      </c>
    </row>
    <row r="7" spans="1:14" ht="23.25" customHeight="1">
      <c r="A7" s="211" t="s">
        <v>3</v>
      </c>
      <c r="B7" s="60">
        <v>0</v>
      </c>
      <c r="C7" s="237">
        <v>22</v>
      </c>
      <c r="D7" s="60">
        <f t="shared" si="0"/>
        <v>22</v>
      </c>
      <c r="E7" s="60"/>
      <c r="F7" s="60">
        <v>0</v>
      </c>
      <c r="G7" s="60">
        <v>0</v>
      </c>
      <c r="H7" s="60">
        <f t="shared" si="1"/>
        <v>0</v>
      </c>
      <c r="I7" s="60"/>
      <c r="J7" s="60">
        <v>0</v>
      </c>
      <c r="K7" s="60">
        <v>22</v>
      </c>
      <c r="L7" s="60">
        <f t="shared" si="2"/>
        <v>22</v>
      </c>
    </row>
    <row r="8" spans="1:14" ht="23.25" customHeight="1">
      <c r="A8" s="211" t="s">
        <v>15</v>
      </c>
      <c r="B8" s="60">
        <v>7</v>
      </c>
      <c r="C8" s="60">
        <v>15</v>
      </c>
      <c r="D8" s="60">
        <f t="shared" si="0"/>
        <v>22</v>
      </c>
      <c r="E8" s="60">
        <f>SUM(B8:D8)</f>
        <v>44</v>
      </c>
      <c r="F8" s="60">
        <v>0</v>
      </c>
      <c r="G8" s="60">
        <v>7</v>
      </c>
      <c r="H8" s="60">
        <f t="shared" si="1"/>
        <v>7</v>
      </c>
      <c r="I8" s="60"/>
      <c r="J8" s="60">
        <v>0</v>
      </c>
      <c r="K8" s="60">
        <v>15</v>
      </c>
      <c r="L8" s="60">
        <f t="shared" si="2"/>
        <v>15</v>
      </c>
    </row>
    <row r="9" spans="1:14" ht="23.25" customHeight="1">
      <c r="A9" s="211" t="s">
        <v>33</v>
      </c>
      <c r="B9" s="60">
        <v>1</v>
      </c>
      <c r="C9" s="237">
        <v>2</v>
      </c>
      <c r="D9" s="60">
        <f t="shared" si="0"/>
        <v>3</v>
      </c>
      <c r="E9" s="60"/>
      <c r="F9" s="60">
        <v>1</v>
      </c>
      <c r="G9" s="60">
        <v>0</v>
      </c>
      <c r="H9" s="60">
        <f t="shared" si="1"/>
        <v>1</v>
      </c>
      <c r="I9" s="60"/>
      <c r="J9" s="60">
        <v>0</v>
      </c>
      <c r="K9" s="60">
        <v>2</v>
      </c>
      <c r="L9" s="60">
        <f t="shared" si="2"/>
        <v>2</v>
      </c>
      <c r="M9" s="80"/>
    </row>
    <row r="10" spans="1:14" ht="23.25" customHeight="1">
      <c r="A10" s="211" t="s">
        <v>34</v>
      </c>
      <c r="B10" s="60">
        <v>0</v>
      </c>
      <c r="C10" s="237">
        <v>2</v>
      </c>
      <c r="D10" s="60">
        <f t="shared" si="0"/>
        <v>2</v>
      </c>
      <c r="E10" s="60"/>
      <c r="F10" s="60">
        <v>0</v>
      </c>
      <c r="G10" s="60">
        <v>0</v>
      </c>
      <c r="H10" s="60">
        <f t="shared" si="1"/>
        <v>0</v>
      </c>
      <c r="I10" s="60"/>
      <c r="J10" s="60">
        <v>0</v>
      </c>
      <c r="K10" s="60">
        <v>2</v>
      </c>
      <c r="L10" s="60">
        <f t="shared" si="2"/>
        <v>2</v>
      </c>
    </row>
    <row r="11" spans="1:14" ht="23.25" customHeight="1">
      <c r="A11" s="211" t="s">
        <v>4</v>
      </c>
      <c r="B11" s="60">
        <v>6</v>
      </c>
      <c r="C11" s="237">
        <v>1</v>
      </c>
      <c r="D11" s="60">
        <f t="shared" ref="D11:D17" si="3">SUM(B11:C11)</f>
        <v>7</v>
      </c>
      <c r="E11" s="60"/>
      <c r="F11" s="60">
        <v>0</v>
      </c>
      <c r="G11" s="60">
        <v>6</v>
      </c>
      <c r="H11" s="60">
        <f t="shared" ref="H11:H17" si="4">SUM(F11:G11)</f>
        <v>6</v>
      </c>
      <c r="I11" s="60"/>
      <c r="J11" s="60">
        <v>0</v>
      </c>
      <c r="K11" s="60">
        <v>1</v>
      </c>
      <c r="L11" s="60">
        <f t="shared" ref="L11:L19" si="5">SUM(J11:K11)</f>
        <v>1</v>
      </c>
    </row>
    <row r="12" spans="1:14" ht="23.25" customHeight="1">
      <c r="A12" s="211" t="s">
        <v>5</v>
      </c>
      <c r="B12" s="60">
        <v>2</v>
      </c>
      <c r="C12" s="237">
        <v>1</v>
      </c>
      <c r="D12" s="60">
        <f t="shared" si="3"/>
        <v>3</v>
      </c>
      <c r="E12" s="60"/>
      <c r="F12" s="60">
        <v>1</v>
      </c>
      <c r="G12" s="60">
        <v>1</v>
      </c>
      <c r="H12" s="60">
        <f t="shared" si="4"/>
        <v>2</v>
      </c>
      <c r="I12" s="60"/>
      <c r="J12" s="60">
        <v>0</v>
      </c>
      <c r="K12" s="60">
        <v>1</v>
      </c>
      <c r="L12" s="60">
        <f t="shared" si="5"/>
        <v>1</v>
      </c>
    </row>
    <row r="13" spans="1:14" ht="23.25" customHeight="1">
      <c r="A13" s="211" t="s">
        <v>6</v>
      </c>
      <c r="B13" s="60">
        <v>11</v>
      </c>
      <c r="C13" s="237">
        <v>4</v>
      </c>
      <c r="D13" s="60">
        <f t="shared" si="3"/>
        <v>15</v>
      </c>
      <c r="E13" s="60"/>
      <c r="F13" s="60">
        <v>0</v>
      </c>
      <c r="G13" s="60">
        <v>11</v>
      </c>
      <c r="H13" s="60">
        <f t="shared" si="4"/>
        <v>11</v>
      </c>
      <c r="I13" s="60"/>
      <c r="J13" s="60">
        <v>0</v>
      </c>
      <c r="K13" s="60">
        <v>4</v>
      </c>
      <c r="L13" s="60">
        <f t="shared" si="5"/>
        <v>4</v>
      </c>
    </row>
    <row r="14" spans="1:14" ht="23.25" customHeight="1">
      <c r="A14" s="211" t="s">
        <v>32</v>
      </c>
      <c r="B14" s="60">
        <v>1</v>
      </c>
      <c r="C14" s="241">
        <v>18</v>
      </c>
      <c r="D14" s="60">
        <f t="shared" si="3"/>
        <v>19</v>
      </c>
      <c r="E14" s="60"/>
      <c r="F14" s="60">
        <v>0</v>
      </c>
      <c r="G14" s="60">
        <v>1</v>
      </c>
      <c r="H14" s="60">
        <f t="shared" si="4"/>
        <v>1</v>
      </c>
      <c r="I14" s="60"/>
      <c r="J14" s="60">
        <v>1</v>
      </c>
      <c r="K14" s="60">
        <v>17</v>
      </c>
      <c r="L14" s="60">
        <f t="shared" si="5"/>
        <v>18</v>
      </c>
    </row>
    <row r="15" spans="1:14" ht="23.25" customHeight="1">
      <c r="A15" s="211" t="s">
        <v>8</v>
      </c>
      <c r="B15" s="60">
        <v>2</v>
      </c>
      <c r="C15" s="237">
        <v>1</v>
      </c>
      <c r="D15" s="60">
        <f t="shared" si="3"/>
        <v>3</v>
      </c>
      <c r="E15" s="60"/>
      <c r="F15" s="60">
        <v>0</v>
      </c>
      <c r="G15" s="60">
        <v>2</v>
      </c>
      <c r="H15" s="60">
        <f t="shared" si="4"/>
        <v>2</v>
      </c>
      <c r="I15" s="60"/>
      <c r="J15" s="60">
        <v>0</v>
      </c>
      <c r="K15" s="60">
        <v>1</v>
      </c>
      <c r="L15" s="60">
        <f t="shared" si="5"/>
        <v>1</v>
      </c>
      <c r="M15" s="306"/>
      <c r="N15" s="306"/>
    </row>
    <row r="16" spans="1:14" s="17" customFormat="1" ht="23.25" customHeight="1">
      <c r="A16" s="217" t="s">
        <v>9</v>
      </c>
      <c r="B16" s="60">
        <v>5</v>
      </c>
      <c r="C16" s="237">
        <v>7</v>
      </c>
      <c r="D16" s="60">
        <f t="shared" si="3"/>
        <v>12</v>
      </c>
      <c r="E16" s="60"/>
      <c r="F16" s="60">
        <v>0</v>
      </c>
      <c r="G16" s="60">
        <v>5</v>
      </c>
      <c r="H16" s="60">
        <f t="shared" si="4"/>
        <v>5</v>
      </c>
      <c r="I16" s="60"/>
      <c r="J16" s="60">
        <v>0</v>
      </c>
      <c r="K16" s="60">
        <v>7</v>
      </c>
      <c r="L16" s="60">
        <f t="shared" si="5"/>
        <v>7</v>
      </c>
    </row>
    <row r="17" spans="1:19" ht="23.25" customHeight="1">
      <c r="A17" s="211" t="s">
        <v>10</v>
      </c>
      <c r="B17" s="60">
        <v>11</v>
      </c>
      <c r="C17" s="237">
        <v>0</v>
      </c>
      <c r="D17" s="60">
        <f t="shared" si="3"/>
        <v>11</v>
      </c>
      <c r="E17" s="60"/>
      <c r="F17" s="60">
        <v>0</v>
      </c>
      <c r="G17" s="60">
        <v>11</v>
      </c>
      <c r="H17" s="60">
        <f t="shared" si="4"/>
        <v>11</v>
      </c>
      <c r="I17" s="60"/>
      <c r="J17" s="60">
        <v>0</v>
      </c>
      <c r="K17" s="60">
        <v>0</v>
      </c>
      <c r="L17" s="60">
        <f t="shared" si="5"/>
        <v>0</v>
      </c>
    </row>
    <row r="18" spans="1:19" ht="23.25" customHeight="1">
      <c r="A18" s="211" t="s">
        <v>11</v>
      </c>
      <c r="B18" s="60">
        <v>5</v>
      </c>
      <c r="C18" s="237">
        <v>12</v>
      </c>
      <c r="D18" s="60">
        <f>SUM(B18:C18)</f>
        <v>17</v>
      </c>
      <c r="E18" s="214"/>
      <c r="F18" s="60">
        <v>1</v>
      </c>
      <c r="G18" s="60">
        <v>4</v>
      </c>
      <c r="H18" s="60">
        <f>SUM(F18:G18)</f>
        <v>5</v>
      </c>
      <c r="I18" s="214"/>
      <c r="J18" s="60">
        <v>0</v>
      </c>
      <c r="K18" s="60">
        <v>12</v>
      </c>
      <c r="L18" s="237">
        <f t="shared" si="5"/>
        <v>12</v>
      </c>
    </row>
    <row r="19" spans="1:19" ht="23.25" customHeight="1">
      <c r="A19" s="211" t="s">
        <v>12</v>
      </c>
      <c r="B19" s="60">
        <v>4</v>
      </c>
      <c r="C19" s="237">
        <v>12</v>
      </c>
      <c r="D19" s="60">
        <f>SUM(B19:C19)</f>
        <v>16</v>
      </c>
      <c r="E19" s="214"/>
      <c r="F19" s="60">
        <v>0</v>
      </c>
      <c r="G19" s="60">
        <v>4</v>
      </c>
      <c r="H19" s="60">
        <f>SUM(F19:G19)</f>
        <v>4</v>
      </c>
      <c r="I19" s="214"/>
      <c r="J19" s="60">
        <v>0</v>
      </c>
      <c r="K19" s="60">
        <v>12</v>
      </c>
      <c r="L19" s="237">
        <f t="shared" si="5"/>
        <v>12</v>
      </c>
    </row>
    <row r="20" spans="1:19" ht="23.25" customHeight="1" thickBot="1">
      <c r="A20" s="218" t="s">
        <v>13</v>
      </c>
      <c r="B20" s="87">
        <v>2</v>
      </c>
      <c r="C20" s="240">
        <v>15</v>
      </c>
      <c r="D20" s="87">
        <f>SUM(B20:C20)</f>
        <v>17</v>
      </c>
      <c r="E20" s="220"/>
      <c r="F20" s="87">
        <v>0</v>
      </c>
      <c r="G20" s="87">
        <v>2</v>
      </c>
      <c r="H20" s="87">
        <f>SUM(F20:G20)</f>
        <v>2</v>
      </c>
      <c r="I20" s="220"/>
      <c r="J20" s="87">
        <v>2</v>
      </c>
      <c r="K20" s="87">
        <v>13</v>
      </c>
      <c r="L20" s="87">
        <f>SUM(J20:K20)</f>
        <v>15</v>
      </c>
    </row>
    <row r="21" spans="1:19" ht="23.25" customHeight="1" thickTop="1" thickBot="1">
      <c r="A21" s="134" t="s">
        <v>81</v>
      </c>
      <c r="B21" s="135">
        <f>SUM(B5:B20)</f>
        <v>64</v>
      </c>
      <c r="C21" s="144">
        <f>SUM(C5:C20)</f>
        <v>149</v>
      </c>
      <c r="D21" s="144">
        <f>SUM(B21:C21)</f>
        <v>213</v>
      </c>
      <c r="E21" s="144"/>
      <c r="F21" s="144">
        <f>SUM(F5:F20)</f>
        <v>3</v>
      </c>
      <c r="G21" s="144">
        <f>SUM(G5:G20)</f>
        <v>61</v>
      </c>
      <c r="H21" s="144">
        <f>SUM(F21:G21)</f>
        <v>64</v>
      </c>
      <c r="I21" s="144"/>
      <c r="J21" s="144">
        <f>SUM(J5:J20)</f>
        <v>3</v>
      </c>
      <c r="K21" s="144">
        <f>SUM(K5:K20)</f>
        <v>146</v>
      </c>
      <c r="L21" s="144">
        <f>SUM(J21:K21)</f>
        <v>149</v>
      </c>
    </row>
    <row r="22" spans="1:19" ht="7.5" customHeight="1" thickTop="1">
      <c r="A22" s="269"/>
      <c r="B22" s="269"/>
      <c r="C22" s="269"/>
      <c r="D22" s="269"/>
      <c r="E22" s="19"/>
      <c r="F22" s="19"/>
      <c r="G22" s="19"/>
      <c r="H22" s="19"/>
      <c r="I22" s="19"/>
      <c r="J22" s="19"/>
      <c r="K22" s="13"/>
      <c r="L22" s="2"/>
    </row>
    <row r="23" spans="1:19" ht="30.75" customHeight="1">
      <c r="A23" s="274" t="s">
        <v>246</v>
      </c>
      <c r="B23" s="269"/>
      <c r="C23" s="269"/>
      <c r="D23" s="269"/>
      <c r="E23" s="269"/>
      <c r="F23" s="269"/>
      <c r="G23" s="269"/>
      <c r="H23" s="269"/>
      <c r="I23" s="269"/>
      <c r="J23" s="269"/>
      <c r="K23" s="269"/>
      <c r="L23" s="269"/>
    </row>
    <row r="24" spans="1:19" ht="15.75" customHeight="1">
      <c r="A24" s="179"/>
      <c r="B24" s="180"/>
      <c r="C24" s="180"/>
      <c r="D24" s="180"/>
      <c r="E24" s="180"/>
      <c r="F24" s="180"/>
      <c r="G24" s="180"/>
      <c r="H24" s="180"/>
      <c r="I24" s="180"/>
      <c r="J24" s="180"/>
      <c r="K24" s="180"/>
      <c r="L24" s="180"/>
    </row>
    <row r="25" spans="1:19" ht="17.25" customHeight="1">
      <c r="A25" s="284" t="s">
        <v>204</v>
      </c>
      <c r="B25" s="284"/>
      <c r="C25" s="284"/>
      <c r="D25" s="284"/>
      <c r="E25" s="284"/>
      <c r="F25" s="284"/>
      <c r="G25" s="284"/>
      <c r="H25" s="284"/>
      <c r="I25" s="158"/>
      <c r="J25" s="158"/>
      <c r="K25" s="46"/>
      <c r="L25" s="46"/>
      <c r="N25" s="158"/>
      <c r="O25" s="158"/>
      <c r="P25" s="158"/>
      <c r="Q25" s="158"/>
      <c r="R25" s="158"/>
      <c r="S25" s="158"/>
    </row>
    <row r="26" spans="1:19" ht="17.25" customHeight="1">
      <c r="A26" s="286" t="s">
        <v>84</v>
      </c>
      <c r="B26" s="286"/>
      <c r="C26" s="286"/>
      <c r="D26" s="286"/>
      <c r="E26" s="286"/>
      <c r="F26" s="286"/>
      <c r="G26" s="286"/>
      <c r="H26" s="286"/>
      <c r="I26" s="286"/>
      <c r="J26" s="45"/>
      <c r="K26" s="45"/>
      <c r="L26" s="45"/>
    </row>
    <row r="27" spans="1:19" ht="1.5" hidden="1" customHeight="1">
      <c r="A27" s="107"/>
      <c r="B27" s="107"/>
      <c r="C27" s="107"/>
      <c r="D27" s="107"/>
      <c r="E27" s="107"/>
      <c r="F27" s="107"/>
      <c r="G27" s="107"/>
      <c r="H27" s="107"/>
      <c r="I27" s="107"/>
      <c r="J27" s="106"/>
      <c r="K27" s="106"/>
      <c r="L27" s="106"/>
    </row>
    <row r="28" spans="1:19" ht="8.25" customHeight="1">
      <c r="A28" s="107"/>
      <c r="B28" s="107"/>
      <c r="C28" s="107"/>
      <c r="D28" s="107"/>
      <c r="E28" s="107"/>
      <c r="F28" s="107"/>
      <c r="G28" s="107"/>
      <c r="H28" s="107"/>
      <c r="I28" s="107"/>
      <c r="J28" s="106"/>
      <c r="K28" s="106"/>
      <c r="L28" s="106"/>
    </row>
    <row r="29" spans="1:19" ht="23.25" customHeight="1">
      <c r="A29" s="272" t="s">
        <v>28</v>
      </c>
      <c r="B29" s="272"/>
      <c r="C29" s="272"/>
      <c r="D29" s="273">
        <v>21</v>
      </c>
      <c r="E29" s="273"/>
      <c r="F29" s="273"/>
      <c r="G29" s="273"/>
      <c r="H29" s="273"/>
      <c r="I29" s="273"/>
      <c r="J29" s="273"/>
      <c r="K29" s="273"/>
      <c r="L29" s="273"/>
    </row>
    <row r="30" spans="1:19" ht="26.25" customHeight="1"/>
  </sheetData>
  <mergeCells count="14">
    <mergeCell ref="M15:N15"/>
    <mergeCell ref="A22:D22"/>
    <mergeCell ref="A29:C29"/>
    <mergeCell ref="D29:L29"/>
    <mergeCell ref="A1:L1"/>
    <mergeCell ref="A3:A4"/>
    <mergeCell ref="B3:D3"/>
    <mergeCell ref="E3:E4"/>
    <mergeCell ref="F3:H3"/>
    <mergeCell ref="I3:I4"/>
    <mergeCell ref="J3:L3"/>
    <mergeCell ref="A26:I26"/>
    <mergeCell ref="A25:H25"/>
    <mergeCell ref="A23:L23"/>
  </mergeCells>
  <printOptions horizontalCentered="1"/>
  <pageMargins left="0.51181102362204722" right="0.51181102362204722" top="0.59055118110236227" bottom="0.19685039370078741" header="0.31496062992125984" footer="0.31496062992125984"/>
  <pageSetup paperSize="9" scale="90" orientation="landscape" r:id="rId1"/>
  <drawing r:id="rId2"/>
</worksheet>
</file>

<file path=xl/worksheets/sheet12.xml><?xml version="1.0" encoding="utf-8"?>
<worksheet xmlns="http://schemas.openxmlformats.org/spreadsheetml/2006/main" xmlns:r="http://schemas.openxmlformats.org/officeDocument/2006/relationships">
  <sheetPr>
    <tabColor rgb="FF7030A0"/>
  </sheetPr>
  <dimension ref="A1:AE38"/>
  <sheetViews>
    <sheetView rightToLeft="1" view="pageBreakPreview" zoomScaleSheetLayoutView="100" workbookViewId="0">
      <selection activeCell="F16" sqref="F16"/>
    </sheetView>
  </sheetViews>
  <sheetFormatPr defaultColWidth="11.625" defaultRowHeight="15.75"/>
  <cols>
    <col min="1" max="1" width="3.75" style="41" customWidth="1"/>
    <col min="2" max="2" width="23.25" style="4" customWidth="1"/>
    <col min="3" max="3" width="43.25" style="4" customWidth="1"/>
    <col min="4" max="5" width="9.875" style="4" customWidth="1"/>
    <col min="6" max="6" width="43.625" style="63" bestFit="1" customWidth="1"/>
    <col min="7" max="7" width="5.75" style="4" customWidth="1"/>
    <col min="8" max="8" width="5.875" style="4" customWidth="1"/>
    <col min="9" max="9" width="6.875" style="4" customWidth="1"/>
    <col min="10" max="10" width="5.625" style="4" customWidth="1"/>
    <col min="11" max="11" width="6.375" style="4" customWidth="1"/>
    <col min="12" max="12" width="6" style="4" customWidth="1"/>
    <col min="13" max="13" width="6.375" style="4" customWidth="1"/>
    <col min="14" max="31" width="6" style="4" customWidth="1"/>
    <col min="32" max="235" width="11.625" style="4"/>
    <col min="236" max="236" width="23.25" style="4" customWidth="1"/>
    <col min="237" max="237" width="21.375" style="4" customWidth="1"/>
    <col min="238" max="238" width="12.625" style="4" customWidth="1"/>
    <col min="239" max="239" width="14.75" style="4" customWidth="1"/>
    <col min="240" max="240" width="16.25" style="4" customWidth="1"/>
    <col min="241" max="241" width="30.875" style="4" customWidth="1"/>
    <col min="242" max="245" width="4" style="4" customWidth="1"/>
    <col min="246" max="491" width="11.625" style="4"/>
    <col min="492" max="492" width="23.25" style="4" customWidth="1"/>
    <col min="493" max="493" width="21.375" style="4" customWidth="1"/>
    <col min="494" max="494" width="12.625" style="4" customWidth="1"/>
    <col min="495" max="495" width="14.75" style="4" customWidth="1"/>
    <col min="496" max="496" width="16.25" style="4" customWidth="1"/>
    <col min="497" max="497" width="30.875" style="4" customWidth="1"/>
    <col min="498" max="501" width="4" style="4" customWidth="1"/>
    <col min="502" max="747" width="11.625" style="4"/>
    <col min="748" max="748" width="23.25" style="4" customWidth="1"/>
    <col min="749" max="749" width="21.375" style="4" customWidth="1"/>
    <col min="750" max="750" width="12.625" style="4" customWidth="1"/>
    <col min="751" max="751" width="14.75" style="4" customWidth="1"/>
    <col min="752" max="752" width="16.25" style="4" customWidth="1"/>
    <col min="753" max="753" width="30.875" style="4" customWidth="1"/>
    <col min="754" max="757" width="4" style="4" customWidth="1"/>
    <col min="758" max="1003" width="11.625" style="4"/>
    <col min="1004" max="1004" width="23.25" style="4" customWidth="1"/>
    <col min="1005" max="1005" width="21.375" style="4" customWidth="1"/>
    <col min="1006" max="1006" width="12.625" style="4" customWidth="1"/>
    <col min="1007" max="1007" width="14.75" style="4" customWidth="1"/>
    <col min="1008" max="1008" width="16.25" style="4" customWidth="1"/>
    <col min="1009" max="1009" width="30.875" style="4" customWidth="1"/>
    <col min="1010" max="1013" width="4" style="4" customWidth="1"/>
    <col min="1014" max="1259" width="11.625" style="4"/>
    <col min="1260" max="1260" width="23.25" style="4" customWidth="1"/>
    <col min="1261" max="1261" width="21.375" style="4" customWidth="1"/>
    <col min="1262" max="1262" width="12.625" style="4" customWidth="1"/>
    <col min="1263" max="1263" width="14.75" style="4" customWidth="1"/>
    <col min="1264" max="1264" width="16.25" style="4" customWidth="1"/>
    <col min="1265" max="1265" width="30.875" style="4" customWidth="1"/>
    <col min="1266" max="1269" width="4" style="4" customWidth="1"/>
    <col min="1270" max="1515" width="11.625" style="4"/>
    <col min="1516" max="1516" width="23.25" style="4" customWidth="1"/>
    <col min="1517" max="1517" width="21.375" style="4" customWidth="1"/>
    <col min="1518" max="1518" width="12.625" style="4" customWidth="1"/>
    <col min="1519" max="1519" width="14.75" style="4" customWidth="1"/>
    <col min="1520" max="1520" width="16.25" style="4" customWidth="1"/>
    <col min="1521" max="1521" width="30.875" style="4" customWidth="1"/>
    <col min="1522" max="1525" width="4" style="4" customWidth="1"/>
    <col min="1526" max="1771" width="11.625" style="4"/>
    <col min="1772" max="1772" width="23.25" style="4" customWidth="1"/>
    <col min="1773" max="1773" width="21.375" style="4" customWidth="1"/>
    <col min="1774" max="1774" width="12.625" style="4" customWidth="1"/>
    <col min="1775" max="1775" width="14.75" style="4" customWidth="1"/>
    <col min="1776" max="1776" width="16.25" style="4" customWidth="1"/>
    <col min="1777" max="1777" width="30.875" style="4" customWidth="1"/>
    <col min="1778" max="1781" width="4" style="4" customWidth="1"/>
    <col min="1782" max="2027" width="11.625" style="4"/>
    <col min="2028" max="2028" width="23.25" style="4" customWidth="1"/>
    <col min="2029" max="2029" width="21.375" style="4" customWidth="1"/>
    <col min="2030" max="2030" width="12.625" style="4" customWidth="1"/>
    <col min="2031" max="2031" width="14.75" style="4" customWidth="1"/>
    <col min="2032" max="2032" width="16.25" style="4" customWidth="1"/>
    <col min="2033" max="2033" width="30.875" style="4" customWidth="1"/>
    <col min="2034" max="2037" width="4" style="4" customWidth="1"/>
    <col min="2038" max="2283" width="11.625" style="4"/>
    <col min="2284" max="2284" width="23.25" style="4" customWidth="1"/>
    <col min="2285" max="2285" width="21.375" style="4" customWidth="1"/>
    <col min="2286" max="2286" width="12.625" style="4" customWidth="1"/>
    <col min="2287" max="2287" width="14.75" style="4" customWidth="1"/>
    <col min="2288" max="2288" width="16.25" style="4" customWidth="1"/>
    <col min="2289" max="2289" width="30.875" style="4" customWidth="1"/>
    <col min="2290" max="2293" width="4" style="4" customWidth="1"/>
    <col min="2294" max="2539" width="11.625" style="4"/>
    <col min="2540" max="2540" width="23.25" style="4" customWidth="1"/>
    <col min="2541" max="2541" width="21.375" style="4" customWidth="1"/>
    <col min="2542" max="2542" width="12.625" style="4" customWidth="1"/>
    <col min="2543" max="2543" width="14.75" style="4" customWidth="1"/>
    <col min="2544" max="2544" width="16.25" style="4" customWidth="1"/>
    <col min="2545" max="2545" width="30.875" style="4" customWidth="1"/>
    <col min="2546" max="2549" width="4" style="4" customWidth="1"/>
    <col min="2550" max="2795" width="11.625" style="4"/>
    <col min="2796" max="2796" width="23.25" style="4" customWidth="1"/>
    <col min="2797" max="2797" width="21.375" style="4" customWidth="1"/>
    <col min="2798" max="2798" width="12.625" style="4" customWidth="1"/>
    <col min="2799" max="2799" width="14.75" style="4" customWidth="1"/>
    <col min="2800" max="2800" width="16.25" style="4" customWidth="1"/>
    <col min="2801" max="2801" width="30.875" style="4" customWidth="1"/>
    <col min="2802" max="2805" width="4" style="4" customWidth="1"/>
    <col min="2806" max="3051" width="11.625" style="4"/>
    <col min="3052" max="3052" width="23.25" style="4" customWidth="1"/>
    <col min="3053" max="3053" width="21.375" style="4" customWidth="1"/>
    <col min="3054" max="3054" width="12.625" style="4" customWidth="1"/>
    <col min="3055" max="3055" width="14.75" style="4" customWidth="1"/>
    <col min="3056" max="3056" width="16.25" style="4" customWidth="1"/>
    <col min="3057" max="3057" width="30.875" style="4" customWidth="1"/>
    <col min="3058" max="3061" width="4" style="4" customWidth="1"/>
    <col min="3062" max="3307" width="11.625" style="4"/>
    <col min="3308" max="3308" width="23.25" style="4" customWidth="1"/>
    <col min="3309" max="3309" width="21.375" style="4" customWidth="1"/>
    <col min="3310" max="3310" width="12.625" style="4" customWidth="1"/>
    <col min="3311" max="3311" width="14.75" style="4" customWidth="1"/>
    <col min="3312" max="3312" width="16.25" style="4" customWidth="1"/>
    <col min="3313" max="3313" width="30.875" style="4" customWidth="1"/>
    <col min="3314" max="3317" width="4" style="4" customWidth="1"/>
    <col min="3318" max="3563" width="11.625" style="4"/>
    <col min="3564" max="3564" width="23.25" style="4" customWidth="1"/>
    <col min="3565" max="3565" width="21.375" style="4" customWidth="1"/>
    <col min="3566" max="3566" width="12.625" style="4" customWidth="1"/>
    <col min="3567" max="3567" width="14.75" style="4" customWidth="1"/>
    <col min="3568" max="3568" width="16.25" style="4" customWidth="1"/>
    <col min="3569" max="3569" width="30.875" style="4" customWidth="1"/>
    <col min="3570" max="3573" width="4" style="4" customWidth="1"/>
    <col min="3574" max="3819" width="11.625" style="4"/>
    <col min="3820" max="3820" width="23.25" style="4" customWidth="1"/>
    <col min="3821" max="3821" width="21.375" style="4" customWidth="1"/>
    <col min="3822" max="3822" width="12.625" style="4" customWidth="1"/>
    <col min="3823" max="3823" width="14.75" style="4" customWidth="1"/>
    <col min="3824" max="3824" width="16.25" style="4" customWidth="1"/>
    <col min="3825" max="3825" width="30.875" style="4" customWidth="1"/>
    <col min="3826" max="3829" width="4" style="4" customWidth="1"/>
    <col min="3830" max="4075" width="11.625" style="4"/>
    <col min="4076" max="4076" width="23.25" style="4" customWidth="1"/>
    <col min="4077" max="4077" width="21.375" style="4" customWidth="1"/>
    <col min="4078" max="4078" width="12.625" style="4" customWidth="1"/>
    <col min="4079" max="4079" width="14.75" style="4" customWidth="1"/>
    <col min="4080" max="4080" width="16.25" style="4" customWidth="1"/>
    <col min="4081" max="4081" width="30.875" style="4" customWidth="1"/>
    <col min="4082" max="4085" width="4" style="4" customWidth="1"/>
    <col min="4086" max="4331" width="11.625" style="4"/>
    <col min="4332" max="4332" width="23.25" style="4" customWidth="1"/>
    <col min="4333" max="4333" width="21.375" style="4" customWidth="1"/>
    <col min="4334" max="4334" width="12.625" style="4" customWidth="1"/>
    <col min="4335" max="4335" width="14.75" style="4" customWidth="1"/>
    <col min="4336" max="4336" width="16.25" style="4" customWidth="1"/>
    <col min="4337" max="4337" width="30.875" style="4" customWidth="1"/>
    <col min="4338" max="4341" width="4" style="4" customWidth="1"/>
    <col min="4342" max="4587" width="11.625" style="4"/>
    <col min="4588" max="4588" width="23.25" style="4" customWidth="1"/>
    <col min="4589" max="4589" width="21.375" style="4" customWidth="1"/>
    <col min="4590" max="4590" width="12.625" style="4" customWidth="1"/>
    <col min="4591" max="4591" width="14.75" style="4" customWidth="1"/>
    <col min="4592" max="4592" width="16.25" style="4" customWidth="1"/>
    <col min="4593" max="4593" width="30.875" style="4" customWidth="1"/>
    <col min="4594" max="4597" width="4" style="4" customWidth="1"/>
    <col min="4598" max="4843" width="11.625" style="4"/>
    <col min="4844" max="4844" width="23.25" style="4" customWidth="1"/>
    <col min="4845" max="4845" width="21.375" style="4" customWidth="1"/>
    <col min="4846" max="4846" width="12.625" style="4" customWidth="1"/>
    <col min="4847" max="4847" width="14.75" style="4" customWidth="1"/>
    <col min="4848" max="4848" width="16.25" style="4" customWidth="1"/>
    <col min="4849" max="4849" width="30.875" style="4" customWidth="1"/>
    <col min="4850" max="4853" width="4" style="4" customWidth="1"/>
    <col min="4854" max="5099" width="11.625" style="4"/>
    <col min="5100" max="5100" width="23.25" style="4" customWidth="1"/>
    <col min="5101" max="5101" width="21.375" style="4" customWidth="1"/>
    <col min="5102" max="5102" width="12.625" style="4" customWidth="1"/>
    <col min="5103" max="5103" width="14.75" style="4" customWidth="1"/>
    <col min="5104" max="5104" width="16.25" style="4" customWidth="1"/>
    <col min="5105" max="5105" width="30.875" style="4" customWidth="1"/>
    <col min="5106" max="5109" width="4" style="4" customWidth="1"/>
    <col min="5110" max="5355" width="11.625" style="4"/>
    <col min="5356" max="5356" width="23.25" style="4" customWidth="1"/>
    <col min="5357" max="5357" width="21.375" style="4" customWidth="1"/>
    <col min="5358" max="5358" width="12.625" style="4" customWidth="1"/>
    <col min="5359" max="5359" width="14.75" style="4" customWidth="1"/>
    <col min="5360" max="5360" width="16.25" style="4" customWidth="1"/>
    <col min="5361" max="5361" width="30.875" style="4" customWidth="1"/>
    <col min="5362" max="5365" width="4" style="4" customWidth="1"/>
    <col min="5366" max="5611" width="11.625" style="4"/>
    <col min="5612" max="5612" width="23.25" style="4" customWidth="1"/>
    <col min="5613" max="5613" width="21.375" style="4" customWidth="1"/>
    <col min="5614" max="5614" width="12.625" style="4" customWidth="1"/>
    <col min="5615" max="5615" width="14.75" style="4" customWidth="1"/>
    <col min="5616" max="5616" width="16.25" style="4" customWidth="1"/>
    <col min="5617" max="5617" width="30.875" style="4" customWidth="1"/>
    <col min="5618" max="5621" width="4" style="4" customWidth="1"/>
    <col min="5622" max="5867" width="11.625" style="4"/>
    <col min="5868" max="5868" width="23.25" style="4" customWidth="1"/>
    <col min="5869" max="5869" width="21.375" style="4" customWidth="1"/>
    <col min="5870" max="5870" width="12.625" style="4" customWidth="1"/>
    <col min="5871" max="5871" width="14.75" style="4" customWidth="1"/>
    <col min="5872" max="5872" width="16.25" style="4" customWidth="1"/>
    <col min="5873" max="5873" width="30.875" style="4" customWidth="1"/>
    <col min="5874" max="5877" width="4" style="4" customWidth="1"/>
    <col min="5878" max="6123" width="11.625" style="4"/>
    <col min="6124" max="6124" width="23.25" style="4" customWidth="1"/>
    <col min="6125" max="6125" width="21.375" style="4" customWidth="1"/>
    <col min="6126" max="6126" width="12.625" style="4" customWidth="1"/>
    <col min="6127" max="6127" width="14.75" style="4" customWidth="1"/>
    <col min="6128" max="6128" width="16.25" style="4" customWidth="1"/>
    <col min="6129" max="6129" width="30.875" style="4" customWidth="1"/>
    <col min="6130" max="6133" width="4" style="4" customWidth="1"/>
    <col min="6134" max="6379" width="11.625" style="4"/>
    <col min="6380" max="6380" width="23.25" style="4" customWidth="1"/>
    <col min="6381" max="6381" width="21.375" style="4" customWidth="1"/>
    <col min="6382" max="6382" width="12.625" style="4" customWidth="1"/>
    <col min="6383" max="6383" width="14.75" style="4" customWidth="1"/>
    <col min="6384" max="6384" width="16.25" style="4" customWidth="1"/>
    <col min="6385" max="6385" width="30.875" style="4" customWidth="1"/>
    <col min="6386" max="6389" width="4" style="4" customWidth="1"/>
    <col min="6390" max="6635" width="11.625" style="4"/>
    <col min="6636" max="6636" width="23.25" style="4" customWidth="1"/>
    <col min="6637" max="6637" width="21.375" style="4" customWidth="1"/>
    <col min="6638" max="6638" width="12.625" style="4" customWidth="1"/>
    <col min="6639" max="6639" width="14.75" style="4" customWidth="1"/>
    <col min="6640" max="6640" width="16.25" style="4" customWidth="1"/>
    <col min="6641" max="6641" width="30.875" style="4" customWidth="1"/>
    <col min="6642" max="6645" width="4" style="4" customWidth="1"/>
    <col min="6646" max="6891" width="11.625" style="4"/>
    <col min="6892" max="6892" width="23.25" style="4" customWidth="1"/>
    <col min="6893" max="6893" width="21.375" style="4" customWidth="1"/>
    <col min="6894" max="6894" width="12.625" style="4" customWidth="1"/>
    <col min="6895" max="6895" width="14.75" style="4" customWidth="1"/>
    <col min="6896" max="6896" width="16.25" style="4" customWidth="1"/>
    <col min="6897" max="6897" width="30.875" style="4" customWidth="1"/>
    <col min="6898" max="6901" width="4" style="4" customWidth="1"/>
    <col min="6902" max="7147" width="11.625" style="4"/>
    <col min="7148" max="7148" width="23.25" style="4" customWidth="1"/>
    <col min="7149" max="7149" width="21.375" style="4" customWidth="1"/>
    <col min="7150" max="7150" width="12.625" style="4" customWidth="1"/>
    <col min="7151" max="7151" width="14.75" style="4" customWidth="1"/>
    <col min="7152" max="7152" width="16.25" style="4" customWidth="1"/>
    <col min="7153" max="7153" width="30.875" style="4" customWidth="1"/>
    <col min="7154" max="7157" width="4" style="4" customWidth="1"/>
    <col min="7158" max="7403" width="11.625" style="4"/>
    <col min="7404" max="7404" width="23.25" style="4" customWidth="1"/>
    <col min="7405" max="7405" width="21.375" style="4" customWidth="1"/>
    <col min="7406" max="7406" width="12.625" style="4" customWidth="1"/>
    <col min="7407" max="7407" width="14.75" style="4" customWidth="1"/>
    <col min="7408" max="7408" width="16.25" style="4" customWidth="1"/>
    <col min="7409" max="7409" width="30.875" style="4" customWidth="1"/>
    <col min="7410" max="7413" width="4" style="4" customWidth="1"/>
    <col min="7414" max="7659" width="11.625" style="4"/>
    <col min="7660" max="7660" width="23.25" style="4" customWidth="1"/>
    <col min="7661" max="7661" width="21.375" style="4" customWidth="1"/>
    <col min="7662" max="7662" width="12.625" style="4" customWidth="1"/>
    <col min="7663" max="7663" width="14.75" style="4" customWidth="1"/>
    <col min="7664" max="7664" width="16.25" style="4" customWidth="1"/>
    <col min="7665" max="7665" width="30.875" style="4" customWidth="1"/>
    <col min="7666" max="7669" width="4" style="4" customWidth="1"/>
    <col min="7670" max="7915" width="11.625" style="4"/>
    <col min="7916" max="7916" width="23.25" style="4" customWidth="1"/>
    <col min="7917" max="7917" width="21.375" style="4" customWidth="1"/>
    <col min="7918" max="7918" width="12.625" style="4" customWidth="1"/>
    <col min="7919" max="7919" width="14.75" style="4" customWidth="1"/>
    <col min="7920" max="7920" width="16.25" style="4" customWidth="1"/>
    <col min="7921" max="7921" width="30.875" style="4" customWidth="1"/>
    <col min="7922" max="7925" width="4" style="4" customWidth="1"/>
    <col min="7926" max="8171" width="11.625" style="4"/>
    <col min="8172" max="8172" width="23.25" style="4" customWidth="1"/>
    <col min="8173" max="8173" width="21.375" style="4" customWidth="1"/>
    <col min="8174" max="8174" width="12.625" style="4" customWidth="1"/>
    <col min="8175" max="8175" width="14.75" style="4" customWidth="1"/>
    <col min="8176" max="8176" width="16.25" style="4" customWidth="1"/>
    <col min="8177" max="8177" width="30.875" style="4" customWidth="1"/>
    <col min="8178" max="8181" width="4" style="4" customWidth="1"/>
    <col min="8182" max="8427" width="11.625" style="4"/>
    <col min="8428" max="8428" width="23.25" style="4" customWidth="1"/>
    <col min="8429" max="8429" width="21.375" style="4" customWidth="1"/>
    <col min="8430" max="8430" width="12.625" style="4" customWidth="1"/>
    <col min="8431" max="8431" width="14.75" style="4" customWidth="1"/>
    <col min="8432" max="8432" width="16.25" style="4" customWidth="1"/>
    <col min="8433" max="8433" width="30.875" style="4" customWidth="1"/>
    <col min="8434" max="8437" width="4" style="4" customWidth="1"/>
    <col min="8438" max="8683" width="11.625" style="4"/>
    <col min="8684" max="8684" width="23.25" style="4" customWidth="1"/>
    <col min="8685" max="8685" width="21.375" style="4" customWidth="1"/>
    <col min="8686" max="8686" width="12.625" style="4" customWidth="1"/>
    <col min="8687" max="8687" width="14.75" style="4" customWidth="1"/>
    <col min="8688" max="8688" width="16.25" style="4" customWidth="1"/>
    <col min="8689" max="8689" width="30.875" style="4" customWidth="1"/>
    <col min="8690" max="8693" width="4" style="4" customWidth="1"/>
    <col min="8694" max="8939" width="11.625" style="4"/>
    <col min="8940" max="8940" width="23.25" style="4" customWidth="1"/>
    <col min="8941" max="8941" width="21.375" style="4" customWidth="1"/>
    <col min="8942" max="8942" width="12.625" style="4" customWidth="1"/>
    <col min="8943" max="8943" width="14.75" style="4" customWidth="1"/>
    <col min="8944" max="8944" width="16.25" style="4" customWidth="1"/>
    <col min="8945" max="8945" width="30.875" style="4" customWidth="1"/>
    <col min="8946" max="8949" width="4" style="4" customWidth="1"/>
    <col min="8950" max="9195" width="11.625" style="4"/>
    <col min="9196" max="9196" width="23.25" style="4" customWidth="1"/>
    <col min="9197" max="9197" width="21.375" style="4" customWidth="1"/>
    <col min="9198" max="9198" width="12.625" style="4" customWidth="1"/>
    <col min="9199" max="9199" width="14.75" style="4" customWidth="1"/>
    <col min="9200" max="9200" width="16.25" style="4" customWidth="1"/>
    <col min="9201" max="9201" width="30.875" style="4" customWidth="1"/>
    <col min="9202" max="9205" width="4" style="4" customWidth="1"/>
    <col min="9206" max="9451" width="11.625" style="4"/>
    <col min="9452" max="9452" width="23.25" style="4" customWidth="1"/>
    <col min="9453" max="9453" width="21.375" style="4" customWidth="1"/>
    <col min="9454" max="9454" width="12.625" style="4" customWidth="1"/>
    <col min="9455" max="9455" width="14.75" style="4" customWidth="1"/>
    <col min="9456" max="9456" width="16.25" style="4" customWidth="1"/>
    <col min="9457" max="9457" width="30.875" style="4" customWidth="1"/>
    <col min="9458" max="9461" width="4" style="4" customWidth="1"/>
    <col min="9462" max="9707" width="11.625" style="4"/>
    <col min="9708" max="9708" width="23.25" style="4" customWidth="1"/>
    <col min="9709" max="9709" width="21.375" style="4" customWidth="1"/>
    <col min="9710" max="9710" width="12.625" style="4" customWidth="1"/>
    <col min="9711" max="9711" width="14.75" style="4" customWidth="1"/>
    <col min="9712" max="9712" width="16.25" style="4" customWidth="1"/>
    <col min="9713" max="9713" width="30.875" style="4" customWidth="1"/>
    <col min="9714" max="9717" width="4" style="4" customWidth="1"/>
    <col min="9718" max="9963" width="11.625" style="4"/>
    <col min="9964" max="9964" width="23.25" style="4" customWidth="1"/>
    <col min="9965" max="9965" width="21.375" style="4" customWidth="1"/>
    <col min="9966" max="9966" width="12.625" style="4" customWidth="1"/>
    <col min="9967" max="9967" width="14.75" style="4" customWidth="1"/>
    <col min="9968" max="9968" width="16.25" style="4" customWidth="1"/>
    <col min="9969" max="9969" width="30.875" style="4" customWidth="1"/>
    <col min="9970" max="9973" width="4" style="4" customWidth="1"/>
    <col min="9974" max="10219" width="11.625" style="4"/>
    <col min="10220" max="10220" width="23.25" style="4" customWidth="1"/>
    <col min="10221" max="10221" width="21.375" style="4" customWidth="1"/>
    <col min="10222" max="10222" width="12.625" style="4" customWidth="1"/>
    <col min="10223" max="10223" width="14.75" style="4" customWidth="1"/>
    <col min="10224" max="10224" width="16.25" style="4" customWidth="1"/>
    <col min="10225" max="10225" width="30.875" style="4" customWidth="1"/>
    <col min="10226" max="10229" width="4" style="4" customWidth="1"/>
    <col min="10230" max="10475" width="11.625" style="4"/>
    <col min="10476" max="10476" width="23.25" style="4" customWidth="1"/>
    <col min="10477" max="10477" width="21.375" style="4" customWidth="1"/>
    <col min="10478" max="10478" width="12.625" style="4" customWidth="1"/>
    <col min="10479" max="10479" width="14.75" style="4" customWidth="1"/>
    <col min="10480" max="10480" width="16.25" style="4" customWidth="1"/>
    <col min="10481" max="10481" width="30.875" style="4" customWidth="1"/>
    <col min="10482" max="10485" width="4" style="4" customWidth="1"/>
    <col min="10486" max="10580" width="11.625" style="4"/>
    <col min="10581" max="10581" width="11.375" style="4"/>
    <col min="10582" max="10731" width="11.625" style="4"/>
    <col min="10732" max="10732" width="23.25" style="4" customWidth="1"/>
    <col min="10733" max="10733" width="21.375" style="4" customWidth="1"/>
    <col min="10734" max="10734" width="12.625" style="4" customWidth="1"/>
    <col min="10735" max="10735" width="14.75" style="4" customWidth="1"/>
    <col min="10736" max="10736" width="16.25" style="4" customWidth="1"/>
    <col min="10737" max="10737" width="30.875" style="4" customWidth="1"/>
    <col min="10738" max="10741" width="4" style="4" customWidth="1"/>
    <col min="10742" max="10987" width="11.625" style="4"/>
    <col min="10988" max="10988" width="23.25" style="4" customWidth="1"/>
    <col min="10989" max="10989" width="21.375" style="4" customWidth="1"/>
    <col min="10990" max="10990" width="12.625" style="4" customWidth="1"/>
    <col min="10991" max="10991" width="14.75" style="4" customWidth="1"/>
    <col min="10992" max="10992" width="16.25" style="4" customWidth="1"/>
    <col min="10993" max="10993" width="30.875" style="4" customWidth="1"/>
    <col min="10994" max="10997" width="4" style="4" customWidth="1"/>
    <col min="10998" max="11243" width="11.625" style="4"/>
    <col min="11244" max="11244" width="23.25" style="4" customWidth="1"/>
    <col min="11245" max="11245" width="21.375" style="4" customWidth="1"/>
    <col min="11246" max="11246" width="12.625" style="4" customWidth="1"/>
    <col min="11247" max="11247" width="14.75" style="4" customWidth="1"/>
    <col min="11248" max="11248" width="16.25" style="4" customWidth="1"/>
    <col min="11249" max="11249" width="30.875" style="4" customWidth="1"/>
    <col min="11250" max="11253" width="4" style="4" customWidth="1"/>
    <col min="11254" max="11499" width="11.625" style="4"/>
    <col min="11500" max="11500" width="23.25" style="4" customWidth="1"/>
    <col min="11501" max="11501" width="21.375" style="4" customWidth="1"/>
    <col min="11502" max="11502" width="12.625" style="4" customWidth="1"/>
    <col min="11503" max="11503" width="14.75" style="4" customWidth="1"/>
    <col min="11504" max="11504" width="16.25" style="4" customWidth="1"/>
    <col min="11505" max="11505" width="30.875" style="4" customWidth="1"/>
    <col min="11506" max="11509" width="4" style="4" customWidth="1"/>
    <col min="11510" max="11755" width="11.625" style="4"/>
    <col min="11756" max="11756" width="23.25" style="4" customWidth="1"/>
    <col min="11757" max="11757" width="21.375" style="4" customWidth="1"/>
    <col min="11758" max="11758" width="12.625" style="4" customWidth="1"/>
    <col min="11759" max="11759" width="14.75" style="4" customWidth="1"/>
    <col min="11760" max="11760" width="16.25" style="4" customWidth="1"/>
    <col min="11761" max="11761" width="30.875" style="4" customWidth="1"/>
    <col min="11762" max="11765" width="4" style="4" customWidth="1"/>
    <col min="11766" max="12011" width="11.625" style="4"/>
    <col min="12012" max="12012" width="23.25" style="4" customWidth="1"/>
    <col min="12013" max="12013" width="21.375" style="4" customWidth="1"/>
    <col min="12014" max="12014" width="12.625" style="4" customWidth="1"/>
    <col min="12015" max="12015" width="14.75" style="4" customWidth="1"/>
    <col min="12016" max="12016" width="16.25" style="4" customWidth="1"/>
    <col min="12017" max="12017" width="30.875" style="4" customWidth="1"/>
    <col min="12018" max="12021" width="4" style="4" customWidth="1"/>
    <col min="12022" max="12267" width="11.625" style="4"/>
    <col min="12268" max="12268" width="23.25" style="4" customWidth="1"/>
    <col min="12269" max="12269" width="21.375" style="4" customWidth="1"/>
    <col min="12270" max="12270" width="12.625" style="4" customWidth="1"/>
    <col min="12271" max="12271" width="14.75" style="4" customWidth="1"/>
    <col min="12272" max="12272" width="16.25" style="4" customWidth="1"/>
    <col min="12273" max="12273" width="30.875" style="4" customWidth="1"/>
    <col min="12274" max="12277" width="4" style="4" customWidth="1"/>
    <col min="12278" max="12523" width="11.625" style="4"/>
    <col min="12524" max="12524" width="23.25" style="4" customWidth="1"/>
    <col min="12525" max="12525" width="21.375" style="4" customWidth="1"/>
    <col min="12526" max="12526" width="12.625" style="4" customWidth="1"/>
    <col min="12527" max="12527" width="14.75" style="4" customWidth="1"/>
    <col min="12528" max="12528" width="16.25" style="4" customWidth="1"/>
    <col min="12529" max="12529" width="30.875" style="4" customWidth="1"/>
    <col min="12530" max="12533" width="4" style="4" customWidth="1"/>
    <col min="12534" max="12779" width="11.625" style="4"/>
    <col min="12780" max="12780" width="23.25" style="4" customWidth="1"/>
    <col min="12781" max="12781" width="21.375" style="4" customWidth="1"/>
    <col min="12782" max="12782" width="12.625" style="4" customWidth="1"/>
    <col min="12783" max="12783" width="14.75" style="4" customWidth="1"/>
    <col min="12784" max="12784" width="16.25" style="4" customWidth="1"/>
    <col min="12785" max="12785" width="30.875" style="4" customWidth="1"/>
    <col min="12786" max="12789" width="4" style="4" customWidth="1"/>
    <col min="12790" max="13035" width="11.625" style="4"/>
    <col min="13036" max="13036" width="23.25" style="4" customWidth="1"/>
    <col min="13037" max="13037" width="21.375" style="4" customWidth="1"/>
    <col min="13038" max="13038" width="12.625" style="4" customWidth="1"/>
    <col min="13039" max="13039" width="14.75" style="4" customWidth="1"/>
    <col min="13040" max="13040" width="16.25" style="4" customWidth="1"/>
    <col min="13041" max="13041" width="30.875" style="4" customWidth="1"/>
    <col min="13042" max="13045" width="4" style="4" customWidth="1"/>
    <col min="13046" max="13291" width="11.625" style="4"/>
    <col min="13292" max="13292" width="23.25" style="4" customWidth="1"/>
    <col min="13293" max="13293" width="21.375" style="4" customWidth="1"/>
    <col min="13294" max="13294" width="12.625" style="4" customWidth="1"/>
    <col min="13295" max="13295" width="14.75" style="4" customWidth="1"/>
    <col min="13296" max="13296" width="16.25" style="4" customWidth="1"/>
    <col min="13297" max="13297" width="30.875" style="4" customWidth="1"/>
    <col min="13298" max="13301" width="4" style="4" customWidth="1"/>
    <col min="13302" max="13547" width="11.625" style="4"/>
    <col min="13548" max="13548" width="23.25" style="4" customWidth="1"/>
    <col min="13549" max="13549" width="21.375" style="4" customWidth="1"/>
    <col min="13550" max="13550" width="12.625" style="4" customWidth="1"/>
    <col min="13551" max="13551" width="14.75" style="4" customWidth="1"/>
    <col min="13552" max="13552" width="16.25" style="4" customWidth="1"/>
    <col min="13553" max="13553" width="30.875" style="4" customWidth="1"/>
    <col min="13554" max="13557" width="4" style="4" customWidth="1"/>
    <col min="13558" max="13803" width="11.625" style="4"/>
    <col min="13804" max="13804" width="23.25" style="4" customWidth="1"/>
    <col min="13805" max="13805" width="21.375" style="4" customWidth="1"/>
    <col min="13806" max="13806" width="12.625" style="4" customWidth="1"/>
    <col min="13807" max="13807" width="14.75" style="4" customWidth="1"/>
    <col min="13808" max="13808" width="16.25" style="4" customWidth="1"/>
    <col min="13809" max="13809" width="30.875" style="4" customWidth="1"/>
    <col min="13810" max="13813" width="4" style="4" customWidth="1"/>
    <col min="13814" max="14059" width="11.625" style="4"/>
    <col min="14060" max="14060" width="23.25" style="4" customWidth="1"/>
    <col min="14061" max="14061" width="21.375" style="4" customWidth="1"/>
    <col min="14062" max="14062" width="12.625" style="4" customWidth="1"/>
    <col min="14063" max="14063" width="14.75" style="4" customWidth="1"/>
    <col min="14064" max="14064" width="16.25" style="4" customWidth="1"/>
    <col min="14065" max="14065" width="30.875" style="4" customWidth="1"/>
    <col min="14066" max="14069" width="4" style="4" customWidth="1"/>
    <col min="14070" max="14315" width="11.625" style="4"/>
    <col min="14316" max="14316" width="23.25" style="4" customWidth="1"/>
    <col min="14317" max="14317" width="21.375" style="4" customWidth="1"/>
    <col min="14318" max="14318" width="12.625" style="4" customWidth="1"/>
    <col min="14319" max="14319" width="14.75" style="4" customWidth="1"/>
    <col min="14320" max="14320" width="16.25" style="4" customWidth="1"/>
    <col min="14321" max="14321" width="30.875" style="4" customWidth="1"/>
    <col min="14322" max="14325" width="4" style="4" customWidth="1"/>
    <col min="14326" max="14571" width="11.625" style="4"/>
    <col min="14572" max="14572" width="23.25" style="4" customWidth="1"/>
    <col min="14573" max="14573" width="21.375" style="4" customWidth="1"/>
    <col min="14574" max="14574" width="12.625" style="4" customWidth="1"/>
    <col min="14575" max="14575" width="14.75" style="4" customWidth="1"/>
    <col min="14576" max="14576" width="16.25" style="4" customWidth="1"/>
    <col min="14577" max="14577" width="30.875" style="4" customWidth="1"/>
    <col min="14578" max="14581" width="4" style="4" customWidth="1"/>
    <col min="14582" max="14827" width="11.625" style="4"/>
    <col min="14828" max="14828" width="23.25" style="4" customWidth="1"/>
    <col min="14829" max="14829" width="21.375" style="4" customWidth="1"/>
    <col min="14830" max="14830" width="12.625" style="4" customWidth="1"/>
    <col min="14831" max="14831" width="14.75" style="4" customWidth="1"/>
    <col min="14832" max="14832" width="16.25" style="4" customWidth="1"/>
    <col min="14833" max="14833" width="30.875" style="4" customWidth="1"/>
    <col min="14834" max="14837" width="4" style="4" customWidth="1"/>
    <col min="14838" max="15083" width="11.625" style="4"/>
    <col min="15084" max="15084" width="23.25" style="4" customWidth="1"/>
    <col min="15085" max="15085" width="21.375" style="4" customWidth="1"/>
    <col min="15086" max="15086" width="12.625" style="4" customWidth="1"/>
    <col min="15087" max="15087" width="14.75" style="4" customWidth="1"/>
    <col min="15088" max="15088" width="16.25" style="4" customWidth="1"/>
    <col min="15089" max="15089" width="30.875" style="4" customWidth="1"/>
    <col min="15090" max="15093" width="4" style="4" customWidth="1"/>
    <col min="15094" max="15339" width="11.625" style="4"/>
    <col min="15340" max="15340" width="23.25" style="4" customWidth="1"/>
    <col min="15341" max="15341" width="21.375" style="4" customWidth="1"/>
    <col min="15342" max="15342" width="12.625" style="4" customWidth="1"/>
    <col min="15343" max="15343" width="14.75" style="4" customWidth="1"/>
    <col min="15344" max="15344" width="16.25" style="4" customWidth="1"/>
    <col min="15345" max="15345" width="30.875" style="4" customWidth="1"/>
    <col min="15346" max="15349" width="4" style="4" customWidth="1"/>
    <col min="15350" max="15595" width="11.625" style="4"/>
    <col min="15596" max="15596" width="23.25" style="4" customWidth="1"/>
    <col min="15597" max="15597" width="21.375" style="4" customWidth="1"/>
    <col min="15598" max="15598" width="12.625" style="4" customWidth="1"/>
    <col min="15599" max="15599" width="14.75" style="4" customWidth="1"/>
    <col min="15600" max="15600" width="16.25" style="4" customWidth="1"/>
    <col min="15601" max="15601" width="30.875" style="4" customWidth="1"/>
    <col min="15602" max="15605" width="4" style="4" customWidth="1"/>
    <col min="15606" max="15851" width="11.625" style="4"/>
    <col min="15852" max="15852" width="23.25" style="4" customWidth="1"/>
    <col min="15853" max="15853" width="21.375" style="4" customWidth="1"/>
    <col min="15854" max="15854" width="12.625" style="4" customWidth="1"/>
    <col min="15855" max="15855" width="14.75" style="4" customWidth="1"/>
    <col min="15856" max="15856" width="16.25" style="4" customWidth="1"/>
    <col min="15857" max="15857" width="30.875" style="4" customWidth="1"/>
    <col min="15858" max="15861" width="4" style="4" customWidth="1"/>
    <col min="15862" max="16107" width="11.625" style="4"/>
    <col min="16108" max="16108" width="23.25" style="4" customWidth="1"/>
    <col min="16109" max="16109" width="21.375" style="4" customWidth="1"/>
    <col min="16110" max="16110" width="12.625" style="4" customWidth="1"/>
    <col min="16111" max="16111" width="14.75" style="4" customWidth="1"/>
    <col min="16112" max="16112" width="16.25" style="4" customWidth="1"/>
    <col min="16113" max="16113" width="30.875" style="4" customWidth="1"/>
    <col min="16114" max="16117" width="4" style="4" customWidth="1"/>
    <col min="16118" max="16384" width="11.625" style="4"/>
  </cols>
  <sheetData>
    <row r="1" spans="1:31" ht="24.75" customHeight="1">
      <c r="A1" s="307" t="s">
        <v>202</v>
      </c>
      <c r="B1" s="308"/>
      <c r="C1" s="308"/>
      <c r="D1" s="308"/>
      <c r="E1" s="308"/>
      <c r="F1" s="308"/>
    </row>
    <row r="2" spans="1:31" ht="22.5" customHeight="1" thickBot="1">
      <c r="A2" s="311" t="s">
        <v>190</v>
      </c>
      <c r="B2" s="312"/>
      <c r="C2" s="12"/>
      <c r="D2" s="11"/>
      <c r="E2" s="11"/>
      <c r="F2" s="15"/>
      <c r="G2" s="4" t="s">
        <v>77</v>
      </c>
      <c r="H2" s="4">
        <v>2018</v>
      </c>
    </row>
    <row r="3" spans="1:31" ht="39.75" customHeight="1" thickTop="1">
      <c r="A3" s="139" t="s">
        <v>51</v>
      </c>
      <c r="B3" s="313" t="s">
        <v>72</v>
      </c>
      <c r="C3" s="314"/>
      <c r="D3" s="141" t="s">
        <v>21</v>
      </c>
      <c r="E3" s="145" t="s">
        <v>30</v>
      </c>
      <c r="F3" s="140" t="s">
        <v>147</v>
      </c>
      <c r="G3" s="88">
        <v>16</v>
      </c>
      <c r="H3" s="309" t="s">
        <v>62</v>
      </c>
      <c r="I3" s="310"/>
      <c r="Q3" s="4">
        <v>0</v>
      </c>
      <c r="R3" s="4">
        <v>0</v>
      </c>
      <c r="U3" s="4">
        <v>0</v>
      </c>
      <c r="V3" s="4">
        <v>0</v>
      </c>
      <c r="W3" s="4">
        <v>0</v>
      </c>
    </row>
    <row r="4" spans="1:31" ht="38.1" customHeight="1">
      <c r="A4" s="78" t="s">
        <v>87</v>
      </c>
      <c r="B4" s="315" t="s">
        <v>137</v>
      </c>
      <c r="C4" s="315"/>
      <c r="D4" s="195">
        <v>16</v>
      </c>
      <c r="E4" s="196">
        <f>D4/16*100</f>
        <v>100</v>
      </c>
      <c r="F4" s="197" t="s">
        <v>85</v>
      </c>
      <c r="G4" s="78" t="s">
        <v>87</v>
      </c>
      <c r="H4" s="162" t="s">
        <v>1</v>
      </c>
      <c r="I4" s="162" t="s">
        <v>9</v>
      </c>
      <c r="J4" s="162" t="s">
        <v>10</v>
      </c>
      <c r="K4" s="162" t="s">
        <v>5</v>
      </c>
      <c r="L4" s="162" t="s">
        <v>8</v>
      </c>
      <c r="M4" s="162" t="s">
        <v>3</v>
      </c>
      <c r="N4" s="167" t="s">
        <v>4</v>
      </c>
      <c r="O4" s="167" t="s">
        <v>210</v>
      </c>
      <c r="P4" s="162" t="s">
        <v>2</v>
      </c>
      <c r="Q4" s="162" t="s">
        <v>13</v>
      </c>
      <c r="R4" s="162" t="s">
        <v>12</v>
      </c>
      <c r="S4" s="162" t="s">
        <v>11</v>
      </c>
      <c r="T4" s="162" t="s">
        <v>6</v>
      </c>
      <c r="U4" s="162" t="s">
        <v>216</v>
      </c>
      <c r="V4" s="162" t="s">
        <v>215</v>
      </c>
      <c r="W4" s="162" t="s">
        <v>7</v>
      </c>
      <c r="X4" s="162"/>
      <c r="Y4" s="162"/>
      <c r="Z4" s="162"/>
      <c r="AA4" s="162"/>
      <c r="AB4" s="162"/>
      <c r="AC4" s="162"/>
      <c r="AD4" s="162"/>
      <c r="AE4" s="162"/>
    </row>
    <row r="5" spans="1:31" ht="38.1" customHeight="1">
      <c r="A5" s="78" t="s">
        <v>88</v>
      </c>
      <c r="B5" s="316" t="s">
        <v>100</v>
      </c>
      <c r="C5" s="316"/>
      <c r="D5" s="185">
        <v>15</v>
      </c>
      <c r="E5" s="187">
        <f t="shared" ref="E5:E15" si="0">D5/16*100</f>
        <v>93.75</v>
      </c>
      <c r="F5" s="198" t="s">
        <v>217</v>
      </c>
      <c r="G5" s="78" t="s">
        <v>88</v>
      </c>
      <c r="H5" s="162" t="s">
        <v>1</v>
      </c>
      <c r="I5" s="162" t="s">
        <v>9</v>
      </c>
      <c r="J5" s="162" t="s">
        <v>10</v>
      </c>
      <c r="K5" s="162" t="s">
        <v>5</v>
      </c>
      <c r="L5" s="162" t="s">
        <v>8</v>
      </c>
      <c r="M5" s="162" t="s">
        <v>3</v>
      </c>
      <c r="N5" s="167" t="s">
        <v>4</v>
      </c>
      <c r="O5" s="167" t="s">
        <v>210</v>
      </c>
      <c r="P5" s="162" t="s">
        <v>2</v>
      </c>
      <c r="Q5" s="162"/>
      <c r="R5" s="162" t="s">
        <v>12</v>
      </c>
      <c r="S5" s="162" t="s">
        <v>11</v>
      </c>
      <c r="T5" s="162" t="s">
        <v>6</v>
      </c>
      <c r="U5" s="162" t="s">
        <v>216</v>
      </c>
      <c r="V5" s="162" t="s">
        <v>215</v>
      </c>
      <c r="W5" s="162" t="s">
        <v>7</v>
      </c>
      <c r="X5" s="162"/>
      <c r="Y5" s="162"/>
      <c r="Z5" s="162"/>
      <c r="AA5" s="162"/>
      <c r="AB5" s="162"/>
      <c r="AC5" s="162"/>
      <c r="AD5" s="162"/>
      <c r="AE5" s="162"/>
    </row>
    <row r="6" spans="1:31" ht="38.1" customHeight="1">
      <c r="A6" s="78" t="s">
        <v>89</v>
      </c>
      <c r="B6" s="317" t="s">
        <v>101</v>
      </c>
      <c r="C6" s="316"/>
      <c r="D6" s="185">
        <v>12</v>
      </c>
      <c r="E6" s="187">
        <f t="shared" si="0"/>
        <v>75</v>
      </c>
      <c r="F6" s="198" t="s">
        <v>218</v>
      </c>
      <c r="G6" s="78" t="s">
        <v>89</v>
      </c>
      <c r="H6" s="162" t="s">
        <v>1</v>
      </c>
      <c r="I6" s="162" t="s">
        <v>9</v>
      </c>
      <c r="J6" s="162" t="s">
        <v>10</v>
      </c>
      <c r="K6" s="162" t="s">
        <v>5</v>
      </c>
      <c r="L6" s="162" t="s">
        <v>8</v>
      </c>
      <c r="M6" s="162" t="s">
        <v>3</v>
      </c>
      <c r="N6" s="167" t="s">
        <v>4</v>
      </c>
      <c r="O6" s="167" t="s">
        <v>210</v>
      </c>
      <c r="P6" s="162" t="s">
        <v>2</v>
      </c>
      <c r="Q6" s="162" t="s">
        <v>13</v>
      </c>
      <c r="R6" s="162" t="s">
        <v>12</v>
      </c>
      <c r="S6" s="162"/>
      <c r="T6" s="162"/>
      <c r="U6" s="162"/>
      <c r="V6" s="162"/>
      <c r="W6" s="162" t="s">
        <v>7</v>
      </c>
      <c r="X6" s="162"/>
      <c r="Y6" s="162"/>
      <c r="Z6" s="162"/>
      <c r="AA6" s="162"/>
      <c r="AB6" s="162"/>
      <c r="AC6" s="162"/>
      <c r="AD6" s="162"/>
      <c r="AE6" s="162"/>
    </row>
    <row r="7" spans="1:31" ht="38.1" customHeight="1">
      <c r="A7" s="78" t="s">
        <v>90</v>
      </c>
      <c r="B7" s="316" t="s">
        <v>161</v>
      </c>
      <c r="C7" s="316"/>
      <c r="D7" s="185">
        <v>12</v>
      </c>
      <c r="E7" s="187">
        <f t="shared" si="0"/>
        <v>75</v>
      </c>
      <c r="F7" s="198" t="s">
        <v>218</v>
      </c>
      <c r="G7" s="78" t="s">
        <v>90</v>
      </c>
      <c r="H7" s="162" t="s">
        <v>1</v>
      </c>
      <c r="I7" s="162" t="s">
        <v>9</v>
      </c>
      <c r="J7" s="162" t="s">
        <v>10</v>
      </c>
      <c r="K7" s="162" t="s">
        <v>5</v>
      </c>
      <c r="L7" s="162" t="s">
        <v>8</v>
      </c>
      <c r="M7" s="162" t="s">
        <v>3</v>
      </c>
      <c r="N7" s="167" t="s">
        <v>4</v>
      </c>
      <c r="O7" s="167" t="s">
        <v>210</v>
      </c>
      <c r="P7" s="162" t="s">
        <v>2</v>
      </c>
      <c r="Q7" s="162" t="s">
        <v>13</v>
      </c>
      <c r="R7" s="162" t="s">
        <v>12</v>
      </c>
      <c r="S7" s="162"/>
      <c r="T7" s="162"/>
      <c r="U7" s="162"/>
      <c r="V7" s="162"/>
      <c r="W7" s="162" t="s">
        <v>7</v>
      </c>
      <c r="X7" s="162"/>
      <c r="Y7" s="162"/>
      <c r="Z7" s="162"/>
      <c r="AA7" s="162"/>
      <c r="AB7" s="162"/>
      <c r="AC7" s="162"/>
      <c r="AD7" s="162"/>
      <c r="AE7" s="162"/>
    </row>
    <row r="8" spans="1:31" ht="38.1" customHeight="1">
      <c r="A8" s="78" t="s">
        <v>91</v>
      </c>
      <c r="B8" s="316" t="s">
        <v>102</v>
      </c>
      <c r="C8" s="316"/>
      <c r="D8" s="185">
        <v>16</v>
      </c>
      <c r="E8" s="187">
        <f t="shared" si="0"/>
        <v>100</v>
      </c>
      <c r="F8" s="201" t="s">
        <v>85</v>
      </c>
      <c r="G8" s="78" t="s">
        <v>91</v>
      </c>
      <c r="H8" s="162" t="s">
        <v>1</v>
      </c>
      <c r="I8" s="162" t="s">
        <v>9</v>
      </c>
      <c r="J8" s="162" t="s">
        <v>10</v>
      </c>
      <c r="K8" s="162" t="s">
        <v>5</v>
      </c>
      <c r="L8" s="162" t="s">
        <v>8</v>
      </c>
      <c r="M8" s="162" t="s">
        <v>3</v>
      </c>
      <c r="N8" s="167" t="s">
        <v>4</v>
      </c>
      <c r="O8" s="167" t="s">
        <v>210</v>
      </c>
      <c r="P8" s="162" t="s">
        <v>2</v>
      </c>
      <c r="Q8" s="162" t="s">
        <v>13</v>
      </c>
      <c r="R8" s="162" t="s">
        <v>12</v>
      </c>
      <c r="S8" s="162" t="s">
        <v>11</v>
      </c>
      <c r="T8" s="162" t="s">
        <v>6</v>
      </c>
      <c r="U8" s="162" t="s">
        <v>216</v>
      </c>
      <c r="V8" s="162" t="s">
        <v>215</v>
      </c>
      <c r="W8" s="162" t="s">
        <v>7</v>
      </c>
      <c r="X8" s="162"/>
      <c r="Y8" s="162"/>
      <c r="Z8" s="162"/>
      <c r="AA8" s="162"/>
      <c r="AB8" s="162"/>
      <c r="AC8" s="162"/>
      <c r="AD8" s="162"/>
      <c r="AE8" s="162"/>
    </row>
    <row r="9" spans="1:31" ht="38.1" customHeight="1">
      <c r="A9" s="78" t="s">
        <v>92</v>
      </c>
      <c r="B9" s="316" t="s">
        <v>103</v>
      </c>
      <c r="C9" s="316"/>
      <c r="D9" s="185">
        <v>15</v>
      </c>
      <c r="E9" s="187">
        <f t="shared" si="0"/>
        <v>93.75</v>
      </c>
      <c r="F9" s="201" t="s">
        <v>86</v>
      </c>
      <c r="G9" s="78" t="s">
        <v>92</v>
      </c>
      <c r="H9" s="162" t="s">
        <v>1</v>
      </c>
      <c r="I9" s="162" t="s">
        <v>9</v>
      </c>
      <c r="J9" s="162" t="s">
        <v>10</v>
      </c>
      <c r="K9" s="162" t="s">
        <v>5</v>
      </c>
      <c r="L9" s="162" t="s">
        <v>8</v>
      </c>
      <c r="M9" s="162" t="s">
        <v>3</v>
      </c>
      <c r="N9" s="167" t="s">
        <v>4</v>
      </c>
      <c r="O9" s="167" t="s">
        <v>210</v>
      </c>
      <c r="P9" s="162" t="s">
        <v>2</v>
      </c>
      <c r="Q9" s="162" t="s">
        <v>13</v>
      </c>
      <c r="R9" s="162" t="s">
        <v>12</v>
      </c>
      <c r="S9" s="162" t="s">
        <v>11</v>
      </c>
      <c r="T9" s="162" t="s">
        <v>6</v>
      </c>
      <c r="U9" s="162" t="s">
        <v>216</v>
      </c>
      <c r="V9" s="162"/>
      <c r="W9" s="162" t="s">
        <v>7</v>
      </c>
      <c r="X9" s="162"/>
      <c r="Y9" s="162"/>
      <c r="Z9" s="162"/>
      <c r="AA9" s="162"/>
      <c r="AB9" s="162"/>
      <c r="AC9" s="162"/>
      <c r="AD9" s="162"/>
      <c r="AE9" s="162"/>
    </row>
    <row r="10" spans="1:31" ht="38.1" customHeight="1">
      <c r="A10" s="78" t="s">
        <v>93</v>
      </c>
      <c r="B10" s="316" t="s">
        <v>104</v>
      </c>
      <c r="C10" s="316"/>
      <c r="D10" s="185">
        <v>15</v>
      </c>
      <c r="E10" s="187">
        <f t="shared" si="0"/>
        <v>93.75</v>
      </c>
      <c r="F10" s="201" t="s">
        <v>86</v>
      </c>
      <c r="G10" s="78" t="s">
        <v>93</v>
      </c>
      <c r="H10" s="162" t="s">
        <v>1</v>
      </c>
      <c r="I10" s="162" t="s">
        <v>9</v>
      </c>
      <c r="J10" s="162" t="s">
        <v>10</v>
      </c>
      <c r="K10" s="162" t="s">
        <v>5</v>
      </c>
      <c r="L10" s="162" t="s">
        <v>8</v>
      </c>
      <c r="M10" s="162" t="s">
        <v>3</v>
      </c>
      <c r="N10" s="167" t="s">
        <v>4</v>
      </c>
      <c r="O10" s="167" t="s">
        <v>210</v>
      </c>
      <c r="P10" s="162" t="s">
        <v>2</v>
      </c>
      <c r="Q10" s="162" t="s">
        <v>13</v>
      </c>
      <c r="R10" s="162" t="s">
        <v>12</v>
      </c>
      <c r="S10" s="162" t="s">
        <v>11</v>
      </c>
      <c r="T10" s="162" t="s">
        <v>6</v>
      </c>
      <c r="U10" s="162" t="s">
        <v>216</v>
      </c>
      <c r="V10" s="162"/>
      <c r="W10" s="162" t="s">
        <v>7</v>
      </c>
      <c r="X10" s="162"/>
      <c r="Y10" s="162"/>
      <c r="Z10" s="162"/>
      <c r="AA10" s="162"/>
      <c r="AB10" s="162"/>
      <c r="AC10" s="162"/>
      <c r="AD10" s="162"/>
      <c r="AE10" s="162"/>
    </row>
    <row r="11" spans="1:31" ht="38.1" customHeight="1">
      <c r="A11" s="78" t="s">
        <v>94</v>
      </c>
      <c r="B11" s="316" t="s">
        <v>105</v>
      </c>
      <c r="C11" s="316"/>
      <c r="D11" s="185">
        <v>13</v>
      </c>
      <c r="E11" s="187">
        <f t="shared" si="0"/>
        <v>81.25</v>
      </c>
      <c r="F11" s="202" t="s">
        <v>219</v>
      </c>
      <c r="G11" s="78" t="s">
        <v>94</v>
      </c>
      <c r="H11" s="162" t="s">
        <v>1</v>
      </c>
      <c r="I11" s="162" t="s">
        <v>9</v>
      </c>
      <c r="J11" s="162" t="s">
        <v>10</v>
      </c>
      <c r="K11" s="162" t="s">
        <v>5</v>
      </c>
      <c r="L11" s="162" t="s">
        <v>8</v>
      </c>
      <c r="M11" s="162" t="s">
        <v>3</v>
      </c>
      <c r="N11" s="167" t="s">
        <v>4</v>
      </c>
      <c r="O11" s="167" t="s">
        <v>210</v>
      </c>
      <c r="P11" s="162" t="s">
        <v>2</v>
      </c>
      <c r="Q11" s="162" t="s">
        <v>13</v>
      </c>
      <c r="R11" s="162" t="s">
        <v>12</v>
      </c>
      <c r="S11" s="162" t="s">
        <v>11</v>
      </c>
      <c r="T11" s="162"/>
      <c r="U11" s="162"/>
      <c r="V11" s="162" t="s">
        <v>215</v>
      </c>
      <c r="W11" s="162"/>
      <c r="X11" s="162"/>
      <c r="Y11" s="162"/>
      <c r="Z11" s="162"/>
      <c r="AA11" s="162"/>
      <c r="AB11" s="162"/>
      <c r="AC11" s="162"/>
      <c r="AD11" s="162"/>
      <c r="AE11" s="162"/>
    </row>
    <row r="12" spans="1:31" ht="38.1" customHeight="1">
      <c r="A12" s="78" t="s">
        <v>95</v>
      </c>
      <c r="B12" s="316" t="s">
        <v>106</v>
      </c>
      <c r="C12" s="316"/>
      <c r="D12" s="185">
        <v>16</v>
      </c>
      <c r="E12" s="187">
        <f t="shared" si="0"/>
        <v>100</v>
      </c>
      <c r="F12" s="201" t="s">
        <v>85</v>
      </c>
      <c r="G12" s="78" t="s">
        <v>95</v>
      </c>
      <c r="H12" s="162" t="s">
        <v>1</v>
      </c>
      <c r="I12" s="162" t="s">
        <v>9</v>
      </c>
      <c r="J12" s="162" t="s">
        <v>10</v>
      </c>
      <c r="K12" s="162" t="s">
        <v>5</v>
      </c>
      <c r="L12" s="162" t="s">
        <v>8</v>
      </c>
      <c r="M12" s="162" t="s">
        <v>3</v>
      </c>
      <c r="N12" s="167" t="s">
        <v>4</v>
      </c>
      <c r="O12" s="167" t="s">
        <v>210</v>
      </c>
      <c r="P12" s="162" t="s">
        <v>2</v>
      </c>
      <c r="Q12" s="162" t="s">
        <v>13</v>
      </c>
      <c r="R12" s="162" t="s">
        <v>12</v>
      </c>
      <c r="S12" s="162" t="s">
        <v>11</v>
      </c>
      <c r="T12" s="162" t="s">
        <v>6</v>
      </c>
      <c r="U12" s="162" t="s">
        <v>216</v>
      </c>
      <c r="V12" s="162" t="s">
        <v>215</v>
      </c>
      <c r="W12" s="162" t="s">
        <v>7</v>
      </c>
      <c r="X12" s="162"/>
      <c r="Y12" s="162"/>
      <c r="Z12" s="162"/>
      <c r="AA12" s="162"/>
      <c r="AB12" s="162"/>
      <c r="AC12" s="162"/>
      <c r="AD12" s="162"/>
      <c r="AE12" s="162"/>
    </row>
    <row r="13" spans="1:31" ht="38.1" customHeight="1">
      <c r="A13" s="78" t="s">
        <v>96</v>
      </c>
      <c r="B13" s="318" t="s">
        <v>107</v>
      </c>
      <c r="C13" s="318"/>
      <c r="D13" s="185">
        <v>16</v>
      </c>
      <c r="E13" s="187">
        <f t="shared" si="0"/>
        <v>100</v>
      </c>
      <c r="F13" s="201" t="s">
        <v>85</v>
      </c>
      <c r="G13" s="78" t="s">
        <v>96</v>
      </c>
      <c r="H13" s="162" t="s">
        <v>1</v>
      </c>
      <c r="I13" s="162" t="s">
        <v>9</v>
      </c>
      <c r="J13" s="162" t="s">
        <v>10</v>
      </c>
      <c r="K13" s="162" t="s">
        <v>5</v>
      </c>
      <c r="L13" s="162" t="s">
        <v>8</v>
      </c>
      <c r="M13" s="162" t="s">
        <v>3</v>
      </c>
      <c r="N13" s="167" t="s">
        <v>4</v>
      </c>
      <c r="O13" s="167" t="s">
        <v>210</v>
      </c>
      <c r="P13" s="162" t="s">
        <v>2</v>
      </c>
      <c r="Q13" s="162" t="s">
        <v>13</v>
      </c>
      <c r="R13" s="162" t="s">
        <v>12</v>
      </c>
      <c r="S13" s="162" t="s">
        <v>11</v>
      </c>
      <c r="T13" s="162" t="s">
        <v>6</v>
      </c>
      <c r="U13" s="162" t="s">
        <v>216</v>
      </c>
      <c r="V13" s="162" t="s">
        <v>215</v>
      </c>
      <c r="W13" s="162" t="s">
        <v>7</v>
      </c>
      <c r="X13" s="162"/>
      <c r="Y13" s="162"/>
      <c r="Z13" s="162"/>
      <c r="AA13" s="162"/>
      <c r="AB13" s="162"/>
      <c r="AC13" s="162"/>
      <c r="AD13" s="162"/>
      <c r="AE13" s="162"/>
    </row>
    <row r="14" spans="1:31" ht="38.1" customHeight="1">
      <c r="A14" s="78" t="s">
        <v>97</v>
      </c>
      <c r="B14" s="316" t="s">
        <v>108</v>
      </c>
      <c r="C14" s="316"/>
      <c r="D14" s="185">
        <v>14</v>
      </c>
      <c r="E14" s="187">
        <f t="shared" si="0"/>
        <v>87.5</v>
      </c>
      <c r="F14" s="198" t="s">
        <v>220</v>
      </c>
      <c r="G14" s="78" t="s">
        <v>97</v>
      </c>
      <c r="H14" s="162" t="s">
        <v>1</v>
      </c>
      <c r="I14" s="162" t="s">
        <v>9</v>
      </c>
      <c r="J14" s="162" t="s">
        <v>10</v>
      </c>
      <c r="K14" s="162" t="s">
        <v>5</v>
      </c>
      <c r="L14" s="162" t="s">
        <v>8</v>
      </c>
      <c r="M14" s="162" t="s">
        <v>3</v>
      </c>
      <c r="N14" s="167" t="s">
        <v>4</v>
      </c>
      <c r="O14" s="167" t="s">
        <v>210</v>
      </c>
      <c r="P14" s="162" t="s">
        <v>2</v>
      </c>
      <c r="Q14" s="162" t="s">
        <v>13</v>
      </c>
      <c r="R14" s="162" t="s">
        <v>12</v>
      </c>
      <c r="S14" s="162" t="s">
        <v>11</v>
      </c>
      <c r="T14" s="162" t="s">
        <v>6</v>
      </c>
      <c r="U14" s="162"/>
      <c r="V14" s="162"/>
      <c r="W14" s="162" t="s">
        <v>7</v>
      </c>
      <c r="X14" s="162"/>
      <c r="Y14" s="162"/>
      <c r="Z14" s="162"/>
      <c r="AA14" s="162"/>
      <c r="AB14" s="162"/>
      <c r="AC14" s="162"/>
      <c r="AD14" s="162"/>
      <c r="AE14" s="162"/>
    </row>
    <row r="15" spans="1:31" ht="38.1" customHeight="1" thickBot="1">
      <c r="A15" s="79" t="s">
        <v>112</v>
      </c>
      <c r="B15" s="319" t="s">
        <v>109</v>
      </c>
      <c r="C15" s="319"/>
      <c r="D15" s="203">
        <v>14</v>
      </c>
      <c r="E15" s="204">
        <f t="shared" si="0"/>
        <v>87.5</v>
      </c>
      <c r="F15" s="205" t="s">
        <v>221</v>
      </c>
      <c r="G15" s="79" t="s">
        <v>112</v>
      </c>
      <c r="H15" s="163" t="s">
        <v>1</v>
      </c>
      <c r="I15" s="162" t="s">
        <v>9</v>
      </c>
      <c r="J15" s="162"/>
      <c r="K15" s="162" t="s">
        <v>5</v>
      </c>
      <c r="L15" s="162" t="s">
        <v>8</v>
      </c>
      <c r="M15" s="162" t="s">
        <v>3</v>
      </c>
      <c r="N15" s="167" t="s">
        <v>4</v>
      </c>
      <c r="O15" s="167" t="s">
        <v>210</v>
      </c>
      <c r="P15" s="162" t="s">
        <v>2</v>
      </c>
      <c r="Q15" s="162" t="s">
        <v>13</v>
      </c>
      <c r="R15" s="162" t="s">
        <v>12</v>
      </c>
      <c r="S15" s="162" t="s">
        <v>11</v>
      </c>
      <c r="T15" s="162" t="s">
        <v>6</v>
      </c>
      <c r="U15" s="162" t="s">
        <v>216</v>
      </c>
      <c r="V15" s="162"/>
      <c r="W15" s="162" t="s">
        <v>7</v>
      </c>
      <c r="X15" s="162"/>
      <c r="Y15" s="162"/>
      <c r="Z15" s="162"/>
      <c r="AA15" s="162"/>
      <c r="AB15" s="162"/>
      <c r="AC15" s="162"/>
      <c r="AD15" s="162"/>
      <c r="AE15" s="162"/>
    </row>
    <row r="16" spans="1:31" ht="21.75" customHeight="1" thickTop="1">
      <c r="A16" s="160" t="s">
        <v>204</v>
      </c>
      <c r="B16" s="160"/>
      <c r="C16" s="160"/>
      <c r="D16" s="160"/>
      <c r="E16" s="160"/>
      <c r="F16" s="264" t="s">
        <v>245</v>
      </c>
      <c r="G16" s="160"/>
      <c r="H16" s="160"/>
      <c r="I16" s="161"/>
      <c r="K16" s="163"/>
      <c r="L16" s="163"/>
      <c r="M16" s="163"/>
      <c r="N16" s="163"/>
      <c r="O16" s="163"/>
      <c r="P16" s="163"/>
      <c r="Q16" s="163"/>
      <c r="R16" s="163"/>
      <c r="S16" s="163"/>
      <c r="T16" s="163"/>
      <c r="U16" s="163"/>
      <c r="V16" s="163"/>
      <c r="W16" s="163"/>
      <c r="X16" s="163"/>
      <c r="Y16" s="163"/>
      <c r="Z16" s="163"/>
      <c r="AA16" s="163"/>
      <c r="AB16" s="163"/>
      <c r="AC16" s="163"/>
      <c r="AD16" s="163"/>
      <c r="AE16" s="163"/>
    </row>
    <row r="17" spans="1:31" ht="21.75" customHeight="1">
      <c r="A17" s="286" t="s">
        <v>84</v>
      </c>
      <c r="B17" s="286"/>
      <c r="C17" s="286"/>
      <c r="D17" s="286"/>
      <c r="E17" s="286"/>
      <c r="F17" s="286"/>
      <c r="G17" s="286"/>
      <c r="H17" s="286"/>
      <c r="I17" s="55"/>
      <c r="J17" s="165"/>
      <c r="K17" s="165"/>
      <c r="L17" s="165"/>
      <c r="M17" s="165"/>
      <c r="N17" s="165"/>
      <c r="O17" s="165"/>
      <c r="P17" s="165"/>
      <c r="Q17" s="165"/>
      <c r="R17" s="165"/>
      <c r="S17" s="165"/>
      <c r="T17" s="165"/>
      <c r="U17" s="165"/>
      <c r="V17" s="165"/>
      <c r="W17" s="165"/>
      <c r="X17" s="165"/>
      <c r="Y17" s="165"/>
      <c r="Z17" s="165"/>
      <c r="AA17" s="165"/>
      <c r="AB17" s="165"/>
      <c r="AC17" s="165"/>
      <c r="AD17" s="165"/>
      <c r="AE17" s="165"/>
    </row>
    <row r="18" spans="1:31" ht="21.75" customHeight="1">
      <c r="A18" s="272" t="s">
        <v>28</v>
      </c>
      <c r="B18" s="272"/>
      <c r="C18" s="272"/>
      <c r="D18" s="273">
        <v>22</v>
      </c>
      <c r="E18" s="273"/>
      <c r="F18" s="273"/>
      <c r="J18" s="165"/>
      <c r="K18" s="165"/>
      <c r="L18" s="165"/>
      <c r="M18" s="165"/>
      <c r="N18" s="165"/>
      <c r="O18" s="165"/>
      <c r="P18" s="165"/>
      <c r="Q18" s="165"/>
      <c r="R18" s="165"/>
      <c r="S18" s="165"/>
      <c r="T18" s="165"/>
      <c r="U18" s="165"/>
      <c r="V18" s="165"/>
      <c r="W18" s="165"/>
      <c r="X18" s="165"/>
      <c r="Y18" s="165"/>
      <c r="Z18" s="165"/>
      <c r="AA18" s="165"/>
      <c r="AB18" s="165"/>
      <c r="AC18" s="165"/>
      <c r="AD18" s="165"/>
      <c r="AE18" s="165"/>
    </row>
    <row r="19" spans="1:31" ht="28.5" customHeight="1">
      <c r="A19" s="307" t="s">
        <v>202</v>
      </c>
      <c r="B19" s="308"/>
      <c r="C19" s="308"/>
      <c r="D19" s="308"/>
      <c r="E19" s="308"/>
      <c r="F19" s="308"/>
      <c r="W19" s="165"/>
      <c r="X19" s="165"/>
      <c r="Y19" s="165"/>
      <c r="Z19" s="165"/>
      <c r="AA19" s="165"/>
      <c r="AB19" s="165"/>
      <c r="AC19" s="165"/>
      <c r="AD19" s="165"/>
      <c r="AE19" s="165"/>
    </row>
    <row r="20" spans="1:31" ht="21" customHeight="1" thickBot="1">
      <c r="A20" s="320" t="s">
        <v>235</v>
      </c>
      <c r="B20" s="321"/>
      <c r="H20" s="207"/>
      <c r="I20" s="207"/>
      <c r="J20" s="207"/>
      <c r="K20" s="207"/>
      <c r="L20" s="207"/>
      <c r="M20" s="207"/>
      <c r="N20" s="208"/>
      <c r="O20" s="208"/>
      <c r="P20" s="207"/>
      <c r="Q20" s="207"/>
      <c r="R20" s="207"/>
      <c r="S20" s="207"/>
      <c r="T20" s="207"/>
      <c r="U20" s="207"/>
      <c r="V20" s="207"/>
      <c r="W20" s="207"/>
      <c r="X20" s="209"/>
      <c r="Y20" s="209"/>
    </row>
    <row r="21" spans="1:31" ht="44.25" customHeight="1" thickTop="1">
      <c r="A21" s="140" t="s">
        <v>51</v>
      </c>
      <c r="B21" s="314" t="s">
        <v>72</v>
      </c>
      <c r="C21" s="314"/>
      <c r="D21" s="140" t="s">
        <v>21</v>
      </c>
      <c r="E21" s="140" t="s">
        <v>30</v>
      </c>
      <c r="F21" s="140" t="s">
        <v>147</v>
      </c>
      <c r="H21" s="209"/>
      <c r="I21" s="209"/>
      <c r="J21" s="209"/>
      <c r="K21" s="209"/>
      <c r="L21" s="209"/>
      <c r="M21" s="209"/>
      <c r="N21" s="209"/>
      <c r="O21" s="209"/>
      <c r="P21" s="209"/>
      <c r="Q21" s="209"/>
      <c r="R21" s="209"/>
      <c r="S21" s="209"/>
      <c r="T21" s="209"/>
      <c r="U21" s="209"/>
      <c r="V21" s="209"/>
      <c r="W21" s="209"/>
      <c r="X21" s="209"/>
      <c r="Y21" s="209"/>
    </row>
    <row r="22" spans="1:31" ht="45.75" customHeight="1">
      <c r="A22" s="78" t="s">
        <v>113</v>
      </c>
      <c r="B22" s="318" t="s">
        <v>162</v>
      </c>
      <c r="C22" s="318"/>
      <c r="D22" s="185">
        <v>10</v>
      </c>
      <c r="E22" s="187">
        <f>D22/16*100</f>
        <v>62.5</v>
      </c>
      <c r="F22" s="202" t="s">
        <v>236</v>
      </c>
      <c r="G22" s="78" t="s">
        <v>113</v>
      </c>
      <c r="H22" s="162" t="s">
        <v>1</v>
      </c>
      <c r="I22" s="162" t="s">
        <v>9</v>
      </c>
      <c r="J22" s="162"/>
      <c r="K22" s="162" t="s">
        <v>5</v>
      </c>
      <c r="L22" s="162" t="s">
        <v>8</v>
      </c>
      <c r="M22" s="162" t="s">
        <v>3</v>
      </c>
      <c r="N22" s="167" t="s">
        <v>4</v>
      </c>
      <c r="O22" s="167" t="s">
        <v>210</v>
      </c>
      <c r="P22" s="162" t="s">
        <v>2</v>
      </c>
      <c r="Q22" s="162" t="s">
        <v>13</v>
      </c>
      <c r="R22" s="162" t="s">
        <v>12</v>
      </c>
      <c r="S22" s="162"/>
      <c r="T22" s="162"/>
      <c r="U22" s="162"/>
      <c r="V22" s="162"/>
      <c r="W22" s="162"/>
      <c r="X22" s="162"/>
      <c r="Y22" s="162"/>
      <c r="Z22" s="162"/>
      <c r="AA22" s="162"/>
      <c r="AB22" s="162"/>
      <c r="AC22" s="162"/>
      <c r="AD22" s="162"/>
      <c r="AE22" s="162"/>
    </row>
    <row r="23" spans="1:31" ht="39" customHeight="1">
      <c r="A23" s="78" t="s">
        <v>114</v>
      </c>
      <c r="B23" s="322" t="s">
        <v>110</v>
      </c>
      <c r="C23" s="322"/>
      <c r="D23" s="191">
        <v>12</v>
      </c>
      <c r="E23" s="187">
        <f t="shared" ref="E23:E30" si="1">D23/16*100</f>
        <v>75</v>
      </c>
      <c r="F23" s="201" t="s">
        <v>223</v>
      </c>
      <c r="G23" s="78" t="s">
        <v>114</v>
      </c>
      <c r="H23" s="162" t="s">
        <v>1</v>
      </c>
      <c r="I23" s="162" t="s">
        <v>9</v>
      </c>
      <c r="J23" s="162"/>
      <c r="K23" s="162" t="s">
        <v>5</v>
      </c>
      <c r="L23" s="162" t="s">
        <v>8</v>
      </c>
      <c r="M23" s="162" t="s">
        <v>3</v>
      </c>
      <c r="N23" s="167" t="s">
        <v>4</v>
      </c>
      <c r="O23" s="167" t="s">
        <v>210</v>
      </c>
      <c r="P23" s="162" t="s">
        <v>2</v>
      </c>
      <c r="Q23" s="162" t="s">
        <v>13</v>
      </c>
      <c r="R23" s="162" t="s">
        <v>12</v>
      </c>
      <c r="S23" s="162"/>
      <c r="T23" s="162"/>
      <c r="U23" s="162" t="s">
        <v>216</v>
      </c>
      <c r="V23" s="162" t="s">
        <v>215</v>
      </c>
      <c r="W23" s="162"/>
      <c r="X23" s="162"/>
      <c r="Y23" s="162"/>
      <c r="Z23" s="162"/>
      <c r="AA23" s="162"/>
      <c r="AB23" s="162"/>
      <c r="AC23" s="162"/>
      <c r="AD23" s="162"/>
      <c r="AE23" s="162"/>
    </row>
    <row r="24" spans="1:31" ht="51.75" customHeight="1">
      <c r="A24" s="78" t="s">
        <v>115</v>
      </c>
      <c r="B24" s="316" t="s">
        <v>163</v>
      </c>
      <c r="C24" s="316"/>
      <c r="D24" s="185">
        <v>15</v>
      </c>
      <c r="E24" s="187">
        <f t="shared" si="1"/>
        <v>93.75</v>
      </c>
      <c r="F24" s="201" t="s">
        <v>217</v>
      </c>
      <c r="G24" s="78" t="s">
        <v>115</v>
      </c>
      <c r="H24" s="162" t="s">
        <v>1</v>
      </c>
      <c r="I24" s="162" t="s">
        <v>9</v>
      </c>
      <c r="J24" s="162" t="s">
        <v>10</v>
      </c>
      <c r="K24" s="162" t="s">
        <v>5</v>
      </c>
      <c r="L24" s="162" t="s">
        <v>8</v>
      </c>
      <c r="M24" s="162" t="s">
        <v>3</v>
      </c>
      <c r="N24" s="167" t="s">
        <v>4</v>
      </c>
      <c r="O24" s="167" t="s">
        <v>210</v>
      </c>
      <c r="P24" s="162" t="s">
        <v>2</v>
      </c>
      <c r="Q24" s="162"/>
      <c r="R24" s="162" t="s">
        <v>12</v>
      </c>
      <c r="S24" s="162" t="s">
        <v>11</v>
      </c>
      <c r="T24" s="162" t="s">
        <v>6</v>
      </c>
      <c r="U24" s="162" t="s">
        <v>216</v>
      </c>
      <c r="V24" s="162" t="s">
        <v>215</v>
      </c>
      <c r="W24" s="162" t="s">
        <v>7</v>
      </c>
      <c r="X24" s="162"/>
      <c r="Y24" s="162"/>
      <c r="Z24" s="162"/>
      <c r="AA24" s="162"/>
      <c r="AB24" s="162"/>
      <c r="AC24" s="162"/>
      <c r="AD24" s="162"/>
      <c r="AE24" s="162"/>
    </row>
    <row r="25" spans="1:31" ht="45.75" customHeight="1">
      <c r="A25" s="78" t="s">
        <v>116</v>
      </c>
      <c r="B25" s="316" t="s">
        <v>164</v>
      </c>
      <c r="C25" s="316"/>
      <c r="D25" s="185">
        <v>15</v>
      </c>
      <c r="E25" s="187">
        <f t="shared" si="1"/>
        <v>93.75</v>
      </c>
      <c r="F25" s="201" t="s">
        <v>224</v>
      </c>
      <c r="G25" s="78" t="s">
        <v>116</v>
      </c>
      <c r="H25" s="162" t="s">
        <v>1</v>
      </c>
      <c r="I25" s="162" t="s">
        <v>9</v>
      </c>
      <c r="J25" s="162" t="s">
        <v>10</v>
      </c>
      <c r="K25" s="162" t="s">
        <v>5</v>
      </c>
      <c r="L25" s="162" t="s">
        <v>8</v>
      </c>
      <c r="M25" s="162" t="s">
        <v>3</v>
      </c>
      <c r="N25" s="167" t="s">
        <v>4</v>
      </c>
      <c r="O25" s="167" t="s">
        <v>210</v>
      </c>
      <c r="P25" s="162" t="s">
        <v>2</v>
      </c>
      <c r="Q25" s="162" t="s">
        <v>13</v>
      </c>
      <c r="R25" s="162" t="s">
        <v>12</v>
      </c>
      <c r="S25" s="162" t="s">
        <v>11</v>
      </c>
      <c r="T25" s="162" t="s">
        <v>6</v>
      </c>
      <c r="U25" s="162"/>
      <c r="V25" s="162" t="s">
        <v>215</v>
      </c>
      <c r="W25" s="162" t="s">
        <v>7</v>
      </c>
      <c r="X25" s="162"/>
      <c r="Y25" s="162"/>
      <c r="Z25" s="162"/>
      <c r="AA25" s="162"/>
      <c r="AB25" s="162"/>
      <c r="AC25" s="162"/>
      <c r="AD25" s="162"/>
      <c r="AE25" s="162"/>
    </row>
    <row r="26" spans="1:31" ht="46.5" customHeight="1">
      <c r="A26" s="78" t="s">
        <v>117</v>
      </c>
      <c r="B26" s="316" t="s">
        <v>170</v>
      </c>
      <c r="C26" s="316"/>
      <c r="D26" s="185">
        <v>14</v>
      </c>
      <c r="E26" s="187">
        <f t="shared" si="1"/>
        <v>87.5</v>
      </c>
      <c r="F26" s="201" t="s">
        <v>225</v>
      </c>
      <c r="G26" s="78" t="s">
        <v>117</v>
      </c>
      <c r="H26" s="162" t="s">
        <v>1</v>
      </c>
      <c r="I26" s="162"/>
      <c r="J26" s="162" t="s">
        <v>10</v>
      </c>
      <c r="K26" s="162" t="s">
        <v>5</v>
      </c>
      <c r="L26" s="162" t="s">
        <v>8</v>
      </c>
      <c r="M26" s="162" t="s">
        <v>3</v>
      </c>
      <c r="N26" s="167" t="s">
        <v>4</v>
      </c>
      <c r="O26" s="167" t="s">
        <v>210</v>
      </c>
      <c r="P26" s="162"/>
      <c r="Q26" s="162" t="s">
        <v>13</v>
      </c>
      <c r="R26" s="162" t="s">
        <v>12</v>
      </c>
      <c r="S26" s="162" t="s">
        <v>11</v>
      </c>
      <c r="T26" s="162" t="s">
        <v>6</v>
      </c>
      <c r="U26" s="162" t="s">
        <v>216</v>
      </c>
      <c r="V26" s="162" t="s">
        <v>215</v>
      </c>
      <c r="W26" s="162" t="s">
        <v>7</v>
      </c>
      <c r="X26" s="162"/>
      <c r="Y26" s="162"/>
      <c r="Z26" s="162"/>
      <c r="AA26" s="162"/>
      <c r="AB26" s="162"/>
      <c r="AC26" s="162"/>
      <c r="AD26" s="162"/>
      <c r="AE26" s="162"/>
    </row>
    <row r="27" spans="1:31" ht="53.25" customHeight="1">
      <c r="A27" s="78" t="s">
        <v>118</v>
      </c>
      <c r="B27" s="322" t="s">
        <v>171</v>
      </c>
      <c r="C27" s="322"/>
      <c r="D27" s="185">
        <v>15</v>
      </c>
      <c r="E27" s="187">
        <f t="shared" si="1"/>
        <v>93.75</v>
      </c>
      <c r="F27" s="201" t="s">
        <v>224</v>
      </c>
      <c r="G27" s="78" t="s">
        <v>118</v>
      </c>
      <c r="H27" s="162" t="s">
        <v>1</v>
      </c>
      <c r="I27" s="162" t="s">
        <v>9</v>
      </c>
      <c r="J27" s="162" t="s">
        <v>10</v>
      </c>
      <c r="K27" s="162" t="s">
        <v>5</v>
      </c>
      <c r="L27" s="162" t="s">
        <v>8</v>
      </c>
      <c r="M27" s="162" t="s">
        <v>3</v>
      </c>
      <c r="N27" s="167" t="s">
        <v>4</v>
      </c>
      <c r="O27" s="167" t="s">
        <v>210</v>
      </c>
      <c r="P27" s="162" t="s">
        <v>2</v>
      </c>
      <c r="Q27" s="162" t="s">
        <v>13</v>
      </c>
      <c r="R27" s="162" t="s">
        <v>12</v>
      </c>
      <c r="S27" s="162" t="s">
        <v>11</v>
      </c>
      <c r="T27" s="162" t="s">
        <v>6</v>
      </c>
      <c r="U27" s="162"/>
      <c r="V27" s="162" t="s">
        <v>215</v>
      </c>
      <c r="W27" s="162" t="s">
        <v>7</v>
      </c>
      <c r="X27" s="162"/>
      <c r="Y27" s="162"/>
      <c r="Z27" s="162"/>
      <c r="AA27" s="162"/>
      <c r="AB27" s="162"/>
      <c r="AC27" s="162"/>
      <c r="AD27" s="162"/>
      <c r="AE27" s="162"/>
    </row>
    <row r="28" spans="1:31" ht="63" customHeight="1">
      <c r="A28" s="78" t="s">
        <v>119</v>
      </c>
      <c r="B28" s="316" t="s">
        <v>111</v>
      </c>
      <c r="C28" s="316"/>
      <c r="D28" s="185">
        <v>15</v>
      </c>
      <c r="E28" s="187">
        <f t="shared" si="1"/>
        <v>93.75</v>
      </c>
      <c r="F28" s="201" t="s">
        <v>86</v>
      </c>
      <c r="G28" s="78" t="s">
        <v>119</v>
      </c>
      <c r="H28" s="162" t="s">
        <v>1</v>
      </c>
      <c r="I28" s="162" t="s">
        <v>9</v>
      </c>
      <c r="J28" s="162" t="s">
        <v>10</v>
      </c>
      <c r="K28" s="162" t="s">
        <v>5</v>
      </c>
      <c r="L28" s="162" t="s">
        <v>8</v>
      </c>
      <c r="M28" s="162" t="s">
        <v>3</v>
      </c>
      <c r="N28" s="167" t="s">
        <v>4</v>
      </c>
      <c r="O28" s="167" t="s">
        <v>210</v>
      </c>
      <c r="P28" s="162" t="s">
        <v>2</v>
      </c>
      <c r="Q28" s="162" t="s">
        <v>13</v>
      </c>
      <c r="R28" s="162" t="s">
        <v>12</v>
      </c>
      <c r="S28" s="162" t="s">
        <v>11</v>
      </c>
      <c r="T28" s="162" t="s">
        <v>6</v>
      </c>
      <c r="U28" s="162" t="s">
        <v>216</v>
      </c>
      <c r="V28" s="162"/>
      <c r="W28" s="162" t="s">
        <v>7</v>
      </c>
      <c r="X28" s="162"/>
      <c r="Y28" s="162"/>
      <c r="Z28" s="162"/>
      <c r="AA28" s="162"/>
      <c r="AB28" s="162"/>
      <c r="AC28" s="162"/>
      <c r="AD28" s="162"/>
      <c r="AE28" s="162"/>
    </row>
    <row r="29" spans="1:31" ht="51" customHeight="1">
      <c r="A29" s="78" t="s">
        <v>120</v>
      </c>
      <c r="B29" s="322" t="s">
        <v>169</v>
      </c>
      <c r="C29" s="322"/>
      <c r="D29" s="191">
        <v>14</v>
      </c>
      <c r="E29" s="187">
        <f t="shared" si="1"/>
        <v>87.5</v>
      </c>
      <c r="F29" s="201" t="s">
        <v>226</v>
      </c>
      <c r="G29" s="78" t="s">
        <v>120</v>
      </c>
      <c r="H29" s="162" t="s">
        <v>1</v>
      </c>
      <c r="I29" s="162" t="s">
        <v>9</v>
      </c>
      <c r="J29" s="162" t="s">
        <v>10</v>
      </c>
      <c r="K29" s="162" t="s">
        <v>5</v>
      </c>
      <c r="L29" s="162" t="s">
        <v>8</v>
      </c>
      <c r="M29" s="162" t="s">
        <v>3</v>
      </c>
      <c r="N29" s="167" t="s">
        <v>4</v>
      </c>
      <c r="O29" s="167" t="s">
        <v>210</v>
      </c>
      <c r="P29" s="162" t="s">
        <v>2</v>
      </c>
      <c r="Q29" s="162" t="s">
        <v>13</v>
      </c>
      <c r="R29" s="162" t="s">
        <v>12</v>
      </c>
      <c r="S29" s="162" t="s">
        <v>11</v>
      </c>
      <c r="T29" s="162" t="s">
        <v>6</v>
      </c>
      <c r="U29" s="162" t="s">
        <v>216</v>
      </c>
      <c r="V29" s="162"/>
      <c r="W29" s="162"/>
      <c r="X29" s="162"/>
      <c r="Y29" s="162"/>
      <c r="Z29" s="162"/>
      <c r="AA29" s="162"/>
      <c r="AB29" s="162"/>
      <c r="AC29" s="162"/>
      <c r="AD29" s="162"/>
      <c r="AE29" s="162"/>
    </row>
    <row r="30" spans="1:31" ht="34.5" customHeight="1" thickBot="1">
      <c r="A30" s="79" t="s">
        <v>121</v>
      </c>
      <c r="B30" s="323" t="s">
        <v>43</v>
      </c>
      <c r="C30" s="323"/>
      <c r="D30" s="203">
        <v>6</v>
      </c>
      <c r="E30" s="204">
        <f t="shared" si="1"/>
        <v>37.5</v>
      </c>
      <c r="F30" s="210" t="s">
        <v>227</v>
      </c>
      <c r="G30" s="79" t="s">
        <v>121</v>
      </c>
      <c r="H30" s="164" t="s">
        <v>1</v>
      </c>
      <c r="I30" s="164"/>
      <c r="J30" s="162"/>
      <c r="K30" s="162"/>
      <c r="L30" s="162" t="s">
        <v>8</v>
      </c>
      <c r="M30" s="162"/>
      <c r="N30" s="162"/>
      <c r="O30" s="167" t="s">
        <v>210</v>
      </c>
      <c r="P30" s="162" t="s">
        <v>2</v>
      </c>
      <c r="Q30" s="162"/>
      <c r="R30" s="162"/>
      <c r="S30" s="162" t="s">
        <v>11</v>
      </c>
      <c r="T30" s="162"/>
      <c r="U30" s="162"/>
      <c r="V30" s="162" t="s">
        <v>215</v>
      </c>
      <c r="W30" s="162"/>
      <c r="X30" s="162"/>
      <c r="Y30" s="162"/>
      <c r="Z30" s="162"/>
      <c r="AA30" s="162"/>
      <c r="AB30" s="162"/>
      <c r="AC30" s="162"/>
      <c r="AD30" s="162"/>
      <c r="AE30" s="162"/>
    </row>
    <row r="31" spans="1:31" ht="11.25" customHeight="1" thickTop="1">
      <c r="B31" s="5"/>
      <c r="C31" s="5"/>
      <c r="D31" s="6"/>
      <c r="E31" s="6"/>
      <c r="F31" s="64"/>
    </row>
    <row r="32" spans="1:31" ht="17.25" customHeight="1">
      <c r="A32" s="284" t="s">
        <v>204</v>
      </c>
      <c r="B32" s="284"/>
      <c r="C32" s="284"/>
      <c r="D32" s="284"/>
      <c r="E32" s="284"/>
      <c r="F32" s="284"/>
      <c r="G32" s="284"/>
      <c r="H32" s="284"/>
      <c r="I32" s="158"/>
    </row>
    <row r="33" spans="1:11" ht="22.5" customHeight="1">
      <c r="A33" s="286" t="s">
        <v>84</v>
      </c>
      <c r="B33" s="286"/>
      <c r="C33" s="286"/>
      <c r="D33" s="286"/>
      <c r="E33" s="286"/>
      <c r="F33" s="286"/>
      <c r="G33" s="286"/>
      <c r="H33" s="286"/>
      <c r="I33" s="54"/>
    </row>
    <row r="34" spans="1:11" ht="9.75" customHeight="1">
      <c r="B34" s="5"/>
      <c r="C34" s="5"/>
      <c r="D34" s="6"/>
      <c r="E34" s="6"/>
      <c r="F34" s="64"/>
    </row>
    <row r="35" spans="1:11" ht="9.75" customHeight="1">
      <c r="B35" s="7"/>
      <c r="C35" s="7"/>
      <c r="D35" s="8"/>
      <c r="E35" s="8"/>
      <c r="F35" s="65"/>
    </row>
    <row r="36" spans="1:11" ht="22.5" customHeight="1">
      <c r="A36" s="272" t="s">
        <v>28</v>
      </c>
      <c r="B36" s="272"/>
      <c r="C36" s="272"/>
      <c r="D36" s="273">
        <v>23</v>
      </c>
      <c r="E36" s="273"/>
      <c r="F36" s="273"/>
    </row>
    <row r="37" spans="1:11" ht="21" customHeight="1"/>
    <row r="38" spans="1:11" ht="21" customHeight="1">
      <c r="D38" s="284"/>
      <c r="E38" s="284"/>
      <c r="F38" s="284"/>
      <c r="G38" s="284"/>
      <c r="H38" s="284"/>
      <c r="I38" s="284"/>
      <c r="J38" s="284"/>
      <c r="K38" s="284"/>
    </row>
  </sheetData>
  <mergeCells count="36">
    <mergeCell ref="B24:C24"/>
    <mergeCell ref="B25:C25"/>
    <mergeCell ref="B26:C26"/>
    <mergeCell ref="B27:C27"/>
    <mergeCell ref="B28:C28"/>
    <mergeCell ref="D36:F36"/>
    <mergeCell ref="B30:C30"/>
    <mergeCell ref="A33:H33"/>
    <mergeCell ref="A36:C36"/>
    <mergeCell ref="B29:C29"/>
    <mergeCell ref="A19:F19"/>
    <mergeCell ref="A20:B20"/>
    <mergeCell ref="B23:C23"/>
    <mergeCell ref="B21:C21"/>
    <mergeCell ref="B22:C22"/>
    <mergeCell ref="B7:C7"/>
    <mergeCell ref="B8:C8"/>
    <mergeCell ref="B9:C9"/>
    <mergeCell ref="B10:C10"/>
    <mergeCell ref="B11:C11"/>
    <mergeCell ref="H3:I3"/>
    <mergeCell ref="D38:K38"/>
    <mergeCell ref="A32:H32"/>
    <mergeCell ref="A1:F1"/>
    <mergeCell ref="A2:B2"/>
    <mergeCell ref="A18:C18"/>
    <mergeCell ref="B3:C3"/>
    <mergeCell ref="B4:C4"/>
    <mergeCell ref="B5:C5"/>
    <mergeCell ref="B6:C6"/>
    <mergeCell ref="D18:F18"/>
    <mergeCell ref="A17:H17"/>
    <mergeCell ref="B12:C12"/>
    <mergeCell ref="B13:C13"/>
    <mergeCell ref="B14:C14"/>
    <mergeCell ref="B15:C15"/>
  </mergeCells>
  <printOptions horizontalCentered="1"/>
  <pageMargins left="0.70866141732283472" right="0.70866141732283472" top="0.51181102362204722" bottom="0.23622047244094491" header="0.31496062992125984" footer="0.31496062992125984"/>
  <pageSetup paperSize="9" scale="90" orientation="landscape" r:id="rId1"/>
</worksheet>
</file>

<file path=xl/worksheets/sheet13.xml><?xml version="1.0" encoding="utf-8"?>
<worksheet xmlns="http://schemas.openxmlformats.org/spreadsheetml/2006/main" xmlns:r="http://schemas.openxmlformats.org/officeDocument/2006/relationships">
  <sheetPr>
    <tabColor rgb="FF7030A0"/>
  </sheetPr>
  <dimension ref="A1:AN31"/>
  <sheetViews>
    <sheetView rightToLeft="1" view="pageBreakPreview" topLeftCell="A19" zoomScaleNormal="80" zoomScaleSheetLayoutView="100" zoomScalePageLayoutView="80" workbookViewId="0">
      <selection activeCell="I37" sqref="I37"/>
    </sheetView>
  </sheetViews>
  <sheetFormatPr defaultColWidth="9" defaultRowHeight="14.25"/>
  <cols>
    <col min="1" max="1" width="10" style="22" customWidth="1"/>
    <col min="2" max="5" width="9.625" style="22" customWidth="1"/>
    <col min="6" max="6" width="13.375" style="22" customWidth="1"/>
    <col min="7" max="7" width="12.375" style="22" customWidth="1"/>
    <col min="8" max="8" width="13" style="22" customWidth="1"/>
    <col min="9" max="9" width="12.875" style="22" customWidth="1"/>
    <col min="10" max="10" width="26.75" style="22" customWidth="1"/>
    <col min="11" max="40" width="9" style="40"/>
    <col min="41" max="16384" width="9" style="22"/>
  </cols>
  <sheetData>
    <row r="1" spans="1:40" ht="36.75" customHeight="1">
      <c r="A1" s="302" t="s">
        <v>203</v>
      </c>
      <c r="B1" s="303"/>
      <c r="C1" s="303"/>
      <c r="D1" s="303"/>
      <c r="E1" s="303"/>
      <c r="F1" s="303"/>
      <c r="G1" s="303"/>
      <c r="H1" s="303"/>
      <c r="I1" s="303"/>
      <c r="J1" s="303"/>
    </row>
    <row r="2" spans="1:40" ht="35.25" customHeight="1" thickBot="1">
      <c r="A2" s="304" t="s">
        <v>191</v>
      </c>
      <c r="B2" s="305"/>
      <c r="C2" s="305"/>
      <c r="D2" s="305"/>
      <c r="E2" s="305"/>
      <c r="F2" s="111"/>
      <c r="G2" s="34"/>
      <c r="H2" s="34"/>
      <c r="I2" s="34"/>
      <c r="J2" s="34"/>
    </row>
    <row r="3" spans="1:40" ht="33" customHeight="1" thickTop="1">
      <c r="A3" s="324" t="s">
        <v>0</v>
      </c>
      <c r="B3" s="326" t="s">
        <v>130</v>
      </c>
      <c r="C3" s="326"/>
      <c r="D3" s="326"/>
      <c r="E3" s="326"/>
      <c r="F3" s="324" t="s">
        <v>146</v>
      </c>
      <c r="G3" s="324" t="s">
        <v>133</v>
      </c>
      <c r="H3" s="324" t="s">
        <v>140</v>
      </c>
      <c r="I3" s="324" t="s">
        <v>141</v>
      </c>
      <c r="J3" s="324" t="s">
        <v>136</v>
      </c>
    </row>
    <row r="4" spans="1:40" ht="36.75" customHeight="1">
      <c r="A4" s="325"/>
      <c r="B4" s="128" t="s">
        <v>131</v>
      </c>
      <c r="C4" s="128" t="s">
        <v>132</v>
      </c>
      <c r="D4" s="128" t="s">
        <v>134</v>
      </c>
      <c r="E4" s="128" t="s">
        <v>14</v>
      </c>
      <c r="F4" s="325"/>
      <c r="G4" s="325"/>
      <c r="H4" s="325"/>
      <c r="I4" s="325"/>
      <c r="J4" s="325"/>
    </row>
    <row r="5" spans="1:40" s="39" customFormat="1" ht="39.950000000000003" customHeight="1">
      <c r="A5" s="169" t="s">
        <v>33</v>
      </c>
      <c r="B5" s="169">
        <v>0</v>
      </c>
      <c r="C5" s="169">
        <v>0</v>
      </c>
      <c r="D5" s="169">
        <v>2</v>
      </c>
      <c r="E5" s="169">
        <f>SUM(B5:D5)</f>
        <v>2</v>
      </c>
      <c r="F5" s="170">
        <v>0</v>
      </c>
      <c r="G5" s="170">
        <v>0</v>
      </c>
      <c r="H5" s="170">
        <v>0</v>
      </c>
      <c r="I5" s="170">
        <v>0</v>
      </c>
      <c r="J5" s="171" t="s">
        <v>135</v>
      </c>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row>
    <row r="6" spans="1:40" s="39" customFormat="1" ht="39.950000000000003" customHeight="1">
      <c r="A6" s="94" t="s">
        <v>34</v>
      </c>
      <c r="B6" s="184">
        <v>1</v>
      </c>
      <c r="C6" s="184">
        <v>0</v>
      </c>
      <c r="D6" s="184">
        <v>0</v>
      </c>
      <c r="E6" s="184">
        <f>SUM(B6:D6)</f>
        <v>1</v>
      </c>
      <c r="F6" s="185">
        <v>121</v>
      </c>
      <c r="G6" s="185">
        <v>65</v>
      </c>
      <c r="H6" s="186">
        <v>7955</v>
      </c>
      <c r="I6" s="187">
        <v>10</v>
      </c>
      <c r="J6" s="188" t="s">
        <v>139</v>
      </c>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row>
    <row r="7" spans="1:40" s="39" customFormat="1" ht="39.950000000000003" customHeight="1" thickBot="1">
      <c r="A7" s="101" t="s">
        <v>11</v>
      </c>
      <c r="B7" s="189">
        <v>0</v>
      </c>
      <c r="C7" s="189">
        <v>1</v>
      </c>
      <c r="D7" s="189">
        <v>0</v>
      </c>
      <c r="E7" s="190">
        <f>SUM(B7:D7)</f>
        <v>1</v>
      </c>
      <c r="F7" s="191">
        <v>0</v>
      </c>
      <c r="G7" s="191">
        <v>0</v>
      </c>
      <c r="H7" s="192">
        <v>0</v>
      </c>
      <c r="I7" s="193">
        <v>0</v>
      </c>
      <c r="J7" s="194" t="s">
        <v>145</v>
      </c>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row>
    <row r="8" spans="1:40" s="39" customFormat="1" ht="30.75" customHeight="1" thickTop="1" thickBot="1">
      <c r="A8" s="134" t="s">
        <v>142</v>
      </c>
      <c r="B8" s="150">
        <f t="shared" ref="B8:I8" si="0">SUM(B5:B7)</f>
        <v>1</v>
      </c>
      <c r="C8" s="150">
        <f t="shared" si="0"/>
        <v>1</v>
      </c>
      <c r="D8" s="150">
        <f t="shared" si="0"/>
        <v>2</v>
      </c>
      <c r="E8" s="150">
        <f t="shared" si="0"/>
        <v>4</v>
      </c>
      <c r="F8" s="150">
        <f>SUM(F5:F7)</f>
        <v>121</v>
      </c>
      <c r="G8" s="150">
        <f t="shared" si="0"/>
        <v>65</v>
      </c>
      <c r="H8" s="151">
        <f t="shared" si="0"/>
        <v>7955</v>
      </c>
      <c r="I8" s="152">
        <f t="shared" si="0"/>
        <v>10</v>
      </c>
      <c r="J8" s="152"/>
      <c r="K8" s="284"/>
      <c r="L8" s="284"/>
      <c r="M8" s="284"/>
      <c r="N8" s="284"/>
      <c r="O8" s="284"/>
      <c r="P8" s="284"/>
      <c r="Q8" s="284"/>
      <c r="R8" s="284"/>
      <c r="S8" s="40"/>
      <c r="T8" s="40"/>
      <c r="U8" s="40"/>
      <c r="V8" s="40"/>
      <c r="W8" s="40"/>
      <c r="X8" s="40"/>
      <c r="Y8" s="40"/>
      <c r="Z8" s="40"/>
      <c r="AA8" s="40"/>
      <c r="AB8" s="40"/>
      <c r="AC8" s="40"/>
      <c r="AD8" s="40"/>
      <c r="AE8" s="40"/>
      <c r="AF8" s="40"/>
      <c r="AG8" s="40"/>
      <c r="AH8" s="40"/>
      <c r="AI8" s="40"/>
      <c r="AJ8" s="40"/>
      <c r="AK8" s="40"/>
      <c r="AL8" s="40"/>
      <c r="AM8" s="40"/>
      <c r="AN8" s="40"/>
    </row>
    <row r="9" spans="1:40" ht="13.5" customHeight="1" thickTop="1">
      <c r="G9" s="57"/>
      <c r="H9" s="57"/>
      <c r="I9" s="57"/>
      <c r="J9" s="58"/>
    </row>
    <row r="10" spans="1:40" ht="24.75" customHeight="1">
      <c r="A10" s="284" t="s">
        <v>204</v>
      </c>
      <c r="B10" s="284"/>
      <c r="C10" s="284"/>
      <c r="D10" s="284"/>
      <c r="E10" s="284"/>
      <c r="F10" s="284"/>
      <c r="G10" s="284"/>
      <c r="H10" s="284"/>
      <c r="I10" s="284"/>
      <c r="J10" s="284"/>
    </row>
    <row r="11" spans="1:40" ht="18.75" customHeight="1">
      <c r="A11" s="286" t="s">
        <v>84</v>
      </c>
      <c r="B11" s="286"/>
      <c r="C11" s="286"/>
      <c r="D11" s="286"/>
      <c r="E11" s="286"/>
      <c r="F11" s="286"/>
      <c r="G11" s="286"/>
      <c r="H11" s="286"/>
      <c r="I11" s="286"/>
      <c r="J11" s="286"/>
    </row>
    <row r="12" spans="1:40" ht="15.75" customHeight="1">
      <c r="A12" s="91"/>
      <c r="B12" s="91"/>
      <c r="C12" s="91"/>
      <c r="D12" s="91"/>
      <c r="E12" s="91"/>
      <c r="F12" s="110"/>
      <c r="G12" s="91"/>
      <c r="H12" s="100"/>
      <c r="I12" s="100"/>
      <c r="J12" s="91"/>
    </row>
    <row r="13" spans="1:40" ht="11.25" customHeight="1">
      <c r="A13" s="91"/>
      <c r="B13" s="91"/>
      <c r="C13" s="91"/>
      <c r="D13" s="91"/>
      <c r="E13" s="91"/>
      <c r="F13" s="110"/>
      <c r="G13" s="91"/>
      <c r="H13" s="100"/>
      <c r="I13" s="100"/>
      <c r="J13" s="91"/>
    </row>
    <row r="14" spans="1:40" ht="15.75" customHeight="1">
      <c r="A14" s="91"/>
      <c r="B14" s="91"/>
      <c r="C14" s="91"/>
      <c r="D14" s="91"/>
      <c r="E14" s="91"/>
      <c r="F14" s="110"/>
      <c r="G14" s="91"/>
      <c r="H14" s="100"/>
      <c r="I14" s="100"/>
      <c r="J14" s="91"/>
    </row>
    <row r="15" spans="1:40" ht="10.5" customHeight="1">
      <c r="A15" s="91"/>
      <c r="B15" s="91"/>
      <c r="C15" s="91"/>
      <c r="D15" s="91"/>
      <c r="E15" s="91"/>
      <c r="F15" s="110"/>
      <c r="G15" s="91"/>
      <c r="H15" s="100"/>
      <c r="I15" s="100"/>
      <c r="J15" s="91"/>
    </row>
    <row r="16" spans="1:40" ht="15.75" customHeight="1">
      <c r="A16" s="91"/>
      <c r="B16" s="91"/>
      <c r="C16" s="91"/>
      <c r="D16" s="91"/>
      <c r="E16" s="91"/>
      <c r="F16" s="110"/>
      <c r="G16" s="91"/>
      <c r="H16" s="100"/>
      <c r="I16" s="100"/>
      <c r="J16" s="91"/>
    </row>
    <row r="17" spans="1:40" ht="10.5" customHeight="1">
      <c r="A17" s="91"/>
      <c r="B17" s="91"/>
      <c r="C17" s="91"/>
      <c r="D17" s="91"/>
      <c r="E17" s="91"/>
      <c r="F17" s="110"/>
      <c r="G17" s="91"/>
      <c r="H17" s="100"/>
      <c r="I17" s="100"/>
      <c r="J17" s="91"/>
    </row>
    <row r="18" spans="1:40" ht="10.5" customHeight="1">
      <c r="A18" s="100"/>
      <c r="B18" s="100"/>
      <c r="C18" s="100"/>
      <c r="D18" s="100"/>
      <c r="E18" s="100"/>
      <c r="F18" s="110"/>
      <c r="G18" s="100"/>
      <c r="H18" s="100"/>
      <c r="I18" s="100"/>
      <c r="J18" s="100"/>
    </row>
    <row r="19" spans="1:40" ht="10.5" customHeight="1">
      <c r="A19" s="100"/>
      <c r="B19" s="100"/>
      <c r="C19" s="100"/>
      <c r="D19" s="100"/>
      <c r="E19" s="100"/>
      <c r="F19" s="110"/>
      <c r="G19" s="100"/>
      <c r="H19" s="100"/>
      <c r="I19" s="100"/>
      <c r="J19" s="100"/>
    </row>
    <row r="20" spans="1:40" ht="10.5" customHeight="1">
      <c r="A20" s="100"/>
      <c r="B20" s="100"/>
      <c r="C20" s="100"/>
      <c r="D20" s="100"/>
      <c r="E20" s="100"/>
      <c r="F20" s="110"/>
      <c r="G20" s="100"/>
      <c r="H20" s="100"/>
      <c r="I20" s="100"/>
      <c r="J20" s="100"/>
    </row>
    <row r="21" spans="1:40" ht="10.5" customHeight="1">
      <c r="A21" s="100"/>
      <c r="B21" s="100"/>
      <c r="C21" s="100"/>
      <c r="D21" s="100"/>
      <c r="E21" s="100"/>
      <c r="F21" s="110"/>
      <c r="G21" s="100"/>
      <c r="H21" s="100"/>
      <c r="I21" s="100"/>
      <c r="J21" s="100"/>
    </row>
    <row r="22" spans="1:40" ht="10.5" customHeight="1">
      <c r="A22" s="100"/>
      <c r="B22" s="100"/>
      <c r="C22" s="100"/>
      <c r="D22" s="100"/>
      <c r="E22" s="100"/>
      <c r="F22" s="110"/>
      <c r="G22" s="100"/>
      <c r="H22" s="100"/>
      <c r="I22" s="100"/>
      <c r="J22" s="100"/>
    </row>
    <row r="23" spans="1:40" ht="10.5" customHeight="1">
      <c r="A23" s="100"/>
      <c r="B23" s="100"/>
      <c r="C23" s="100"/>
      <c r="D23" s="100"/>
      <c r="E23" s="100"/>
      <c r="F23" s="110"/>
      <c r="G23" s="100"/>
      <c r="H23" s="100"/>
      <c r="I23" s="100"/>
      <c r="J23" s="100"/>
    </row>
    <row r="24" spans="1:40" ht="12" customHeight="1">
      <c r="A24" s="93"/>
      <c r="B24" s="93"/>
      <c r="C24" s="93"/>
      <c r="D24" s="93"/>
      <c r="E24" s="93"/>
      <c r="F24" s="110"/>
      <c r="G24" s="93"/>
      <c r="H24" s="100"/>
      <c r="I24" s="100"/>
      <c r="J24" s="93"/>
    </row>
    <row r="25" spans="1:40" ht="15.75" customHeight="1">
      <c r="A25" s="91"/>
      <c r="B25" s="91"/>
      <c r="C25" s="91"/>
      <c r="D25" s="91"/>
      <c r="E25" s="91"/>
      <c r="F25" s="110"/>
      <c r="G25" s="91"/>
      <c r="H25" s="100"/>
      <c r="I25" s="100"/>
      <c r="J25" s="91"/>
    </row>
    <row r="26" spans="1:40" ht="15.75" customHeight="1">
      <c r="A26" s="91"/>
      <c r="B26" s="91"/>
      <c r="C26" s="91"/>
      <c r="D26" s="91"/>
      <c r="E26" s="91"/>
      <c r="F26" s="110"/>
      <c r="G26" s="91"/>
      <c r="H26" s="100"/>
      <c r="I26" s="100"/>
      <c r="J26" s="91"/>
    </row>
    <row r="27" spans="1:40" ht="9" customHeight="1">
      <c r="A27" s="91"/>
      <c r="B27" s="91"/>
      <c r="C27" s="91"/>
      <c r="D27" s="91"/>
      <c r="E27" s="91"/>
      <c r="F27" s="110"/>
      <c r="G27" s="91"/>
      <c r="H27" s="100"/>
      <c r="I27" s="100"/>
      <c r="J27" s="91"/>
    </row>
    <row r="28" spans="1:40" s="23" customFormat="1" ht="13.5" customHeight="1">
      <c r="A28" s="91"/>
      <c r="B28" s="91"/>
      <c r="C28" s="91"/>
      <c r="D28" s="91"/>
      <c r="E28" s="91"/>
      <c r="F28" s="110"/>
      <c r="G28" s="44"/>
      <c r="H28" s="44"/>
      <c r="I28" s="44"/>
      <c r="J28" s="16"/>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row>
    <row r="29" spans="1:40" s="23" customFormat="1" ht="13.5" customHeight="1">
      <c r="G29" s="29"/>
      <c r="H29" s="29"/>
      <c r="I29" s="29"/>
      <c r="J29" s="29"/>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row>
    <row r="30" spans="1:40" s="23" customFormat="1" ht="15.75" customHeight="1">
      <c r="G30" s="29"/>
      <c r="H30" s="29"/>
      <c r="I30" s="29"/>
      <c r="J30" s="29"/>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row>
    <row r="31" spans="1:40" ht="25.5" customHeight="1">
      <c r="A31" s="272" t="s">
        <v>28</v>
      </c>
      <c r="B31" s="272"/>
      <c r="C31" s="272"/>
      <c r="D31" s="272"/>
      <c r="E31" s="272"/>
      <c r="F31" s="109"/>
      <c r="G31" s="103"/>
      <c r="H31" s="103"/>
      <c r="I31" s="103"/>
      <c r="J31" s="104">
        <v>24</v>
      </c>
    </row>
  </sheetData>
  <mergeCells count="13">
    <mergeCell ref="K8:R8"/>
    <mergeCell ref="A31:E31"/>
    <mergeCell ref="A1:J1"/>
    <mergeCell ref="A2:E2"/>
    <mergeCell ref="A11:J11"/>
    <mergeCell ref="A3:A4"/>
    <mergeCell ref="B3:E3"/>
    <mergeCell ref="G3:G4"/>
    <mergeCell ref="J3:J4"/>
    <mergeCell ref="F3:F4"/>
    <mergeCell ref="H3:H4"/>
    <mergeCell ref="I3:I4"/>
    <mergeCell ref="A10:J10"/>
  </mergeCells>
  <printOptions horizontalCentered="1"/>
  <pageMargins left="0.70866141732283472" right="0.70866141732283472" top="0.59055118110236227" bottom="0.23622047244094491"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sheetPr>
    <tabColor rgb="FF7030A0"/>
  </sheetPr>
  <dimension ref="A1:P37"/>
  <sheetViews>
    <sheetView rightToLeft="1" view="pageBreakPreview" topLeftCell="A7" zoomScaleSheetLayoutView="100" workbookViewId="0">
      <selection activeCell="M5" sqref="M5:M21"/>
    </sheetView>
  </sheetViews>
  <sheetFormatPr defaultRowHeight="14.25"/>
  <cols>
    <col min="1" max="1" width="12" customWidth="1"/>
    <col min="2" max="2" width="8.375" customWidth="1"/>
    <col min="3" max="3" width="12.75" style="1" customWidth="1"/>
    <col min="4" max="4" width="12.875" style="1" customWidth="1"/>
    <col min="5" max="5" width="12.125" style="1" customWidth="1"/>
    <col min="6" max="6" width="0.625" style="1" customWidth="1"/>
    <col min="7" max="7" width="12.75" style="1" customWidth="1"/>
    <col min="8" max="8" width="12.875" style="1" customWidth="1"/>
    <col min="9" max="9" width="12.25" style="1" customWidth="1"/>
    <col min="10" max="10" width="0.75" style="1" customWidth="1"/>
    <col min="11" max="11" width="13.125" customWidth="1"/>
    <col min="12" max="13" width="12.875" style="1" customWidth="1"/>
  </cols>
  <sheetData>
    <row r="1" spans="1:16" ht="24" customHeight="1">
      <c r="A1" s="265" t="s">
        <v>192</v>
      </c>
      <c r="B1" s="266"/>
      <c r="C1" s="266"/>
      <c r="D1" s="266"/>
      <c r="E1" s="266"/>
      <c r="F1" s="266"/>
      <c r="G1" s="266"/>
      <c r="H1" s="266"/>
      <c r="I1" s="266"/>
      <c r="J1" s="266"/>
      <c r="K1" s="266"/>
      <c r="L1" s="266"/>
      <c r="M1" s="266"/>
    </row>
    <row r="2" spans="1:16" ht="21" customHeight="1" thickBot="1">
      <c r="A2" s="146" t="s">
        <v>180</v>
      </c>
      <c r="B2" s="56"/>
      <c r="C2" s="56"/>
      <c r="D2" s="56"/>
      <c r="E2" s="56"/>
      <c r="F2" s="56"/>
      <c r="G2" s="56"/>
      <c r="H2" s="56"/>
      <c r="I2" s="56"/>
      <c r="J2" s="56"/>
      <c r="K2" s="56"/>
      <c r="L2" s="10"/>
      <c r="M2" s="10"/>
    </row>
    <row r="3" spans="1:16" s="1" customFormat="1" ht="24.75" customHeight="1" thickTop="1">
      <c r="A3" s="267" t="s">
        <v>0</v>
      </c>
      <c r="B3" s="267" t="s">
        <v>27</v>
      </c>
      <c r="C3" s="277" t="s">
        <v>23</v>
      </c>
      <c r="D3" s="277"/>
      <c r="E3" s="277"/>
      <c r="F3" s="280"/>
      <c r="G3" s="277" t="s">
        <v>31</v>
      </c>
      <c r="H3" s="277"/>
      <c r="I3" s="277"/>
      <c r="J3" s="278"/>
      <c r="K3" s="277" t="s">
        <v>14</v>
      </c>
      <c r="L3" s="277"/>
      <c r="M3" s="277"/>
    </row>
    <row r="4" spans="1:16" ht="38.25" customHeight="1">
      <c r="A4" s="268"/>
      <c r="B4" s="268"/>
      <c r="C4" s="128" t="s">
        <v>26</v>
      </c>
      <c r="D4" s="128" t="s">
        <v>22</v>
      </c>
      <c r="E4" s="128" t="s">
        <v>24</v>
      </c>
      <c r="F4" s="281"/>
      <c r="G4" s="128" t="s">
        <v>26</v>
      </c>
      <c r="H4" s="128" t="s">
        <v>22</v>
      </c>
      <c r="I4" s="128" t="s">
        <v>24</v>
      </c>
      <c r="J4" s="279"/>
      <c r="K4" s="128" t="s">
        <v>228</v>
      </c>
      <c r="L4" s="128" t="s">
        <v>22</v>
      </c>
      <c r="M4" s="128" t="s">
        <v>24</v>
      </c>
    </row>
    <row r="5" spans="1:16" ht="23.25" customHeight="1">
      <c r="A5" s="211" t="s">
        <v>1</v>
      </c>
      <c r="B5" s="60">
        <v>31</v>
      </c>
      <c r="C5" s="95">
        <v>2261929</v>
      </c>
      <c r="D5" s="86">
        <f>E5/C5*100</f>
        <v>97.591756416757562</v>
      </c>
      <c r="E5" s="95">
        <v>2207456.2400000002</v>
      </c>
      <c r="F5" s="212"/>
      <c r="G5" s="95">
        <v>1468069</v>
      </c>
      <c r="H5" s="86">
        <f>I5/G5*100</f>
        <v>0</v>
      </c>
      <c r="I5" s="60">
        <v>0</v>
      </c>
      <c r="J5" s="212"/>
      <c r="K5" s="95">
        <f t="shared" ref="K5" si="0">C5+G5</f>
        <v>3729998</v>
      </c>
      <c r="L5" s="86">
        <f>M5/K5*100</f>
        <v>59.181164172205989</v>
      </c>
      <c r="M5" s="95">
        <f t="shared" ref="M5:M10" si="1">E5+I5</f>
        <v>2207456.2400000002</v>
      </c>
      <c r="N5" s="168"/>
      <c r="O5" s="168"/>
    </row>
    <row r="6" spans="1:16" ht="23.25" customHeight="1">
      <c r="A6" s="211" t="s">
        <v>213</v>
      </c>
      <c r="B6" s="60">
        <v>12</v>
      </c>
      <c r="C6" s="95">
        <v>1181106</v>
      </c>
      <c r="D6" s="86">
        <f>E6/C6*100</f>
        <v>98.055065337065429</v>
      </c>
      <c r="E6" s="95">
        <v>1158134.26</v>
      </c>
      <c r="F6" s="213"/>
      <c r="G6" s="95">
        <v>416770</v>
      </c>
      <c r="H6" s="86">
        <v>0</v>
      </c>
      <c r="I6" s="95">
        <f>H6*G6/100</f>
        <v>0</v>
      </c>
      <c r="J6" s="214"/>
      <c r="K6" s="95">
        <f t="shared" ref="K6:K20" si="2">C6+G6</f>
        <v>1597876</v>
      </c>
      <c r="L6" s="86">
        <f>M6/K6*100</f>
        <v>72.479607929526452</v>
      </c>
      <c r="M6" s="95">
        <f t="shared" si="1"/>
        <v>1158134.26</v>
      </c>
      <c r="N6" s="168"/>
      <c r="O6" s="168"/>
    </row>
    <row r="7" spans="1:16" ht="23.25" customHeight="1">
      <c r="A7" s="211" t="s">
        <v>3</v>
      </c>
      <c r="B7" s="60">
        <v>22</v>
      </c>
      <c r="C7" s="95">
        <v>805537</v>
      </c>
      <c r="D7" s="86">
        <f>E7/C7*100</f>
        <v>81.109195480778652</v>
      </c>
      <c r="E7" s="95">
        <v>653364.57999999996</v>
      </c>
      <c r="F7" s="213"/>
      <c r="G7" s="95">
        <v>831689</v>
      </c>
      <c r="H7" s="86">
        <f>I7/G7*100</f>
        <v>12.972394729279815</v>
      </c>
      <c r="I7" s="95">
        <v>107889.98</v>
      </c>
      <c r="J7" s="214"/>
      <c r="K7" s="95">
        <f t="shared" si="2"/>
        <v>1637226</v>
      </c>
      <c r="L7" s="86">
        <f t="shared" ref="L7:L13" si="3">M7/K7*100</f>
        <v>46.496608287432515</v>
      </c>
      <c r="M7" s="95">
        <f t="shared" si="1"/>
        <v>761254.55999999994</v>
      </c>
    </row>
    <row r="8" spans="1:16" ht="23.25" customHeight="1">
      <c r="A8" s="211" t="s">
        <v>15</v>
      </c>
      <c r="B8" s="60">
        <v>21</v>
      </c>
      <c r="C8" s="95">
        <v>886115</v>
      </c>
      <c r="D8" s="86">
        <f>E8/C8*100</f>
        <v>81.306320285741691</v>
      </c>
      <c r="E8" s="95">
        <v>720467.5</v>
      </c>
      <c r="F8" s="212"/>
      <c r="G8" s="95">
        <v>885541</v>
      </c>
      <c r="H8" s="86">
        <f>I8/G8*100</f>
        <v>7.2011911362658525</v>
      </c>
      <c r="I8" s="95">
        <v>63769.5</v>
      </c>
      <c r="J8" s="212"/>
      <c r="K8" s="95">
        <f t="shared" si="2"/>
        <v>1771656</v>
      </c>
      <c r="L8" s="86">
        <f t="shared" si="3"/>
        <v>44.265816840289531</v>
      </c>
      <c r="M8" s="95">
        <v>784238</v>
      </c>
    </row>
    <row r="9" spans="1:16" ht="23.25" customHeight="1">
      <c r="A9" s="211" t="s">
        <v>33</v>
      </c>
      <c r="B9" s="60">
        <v>15</v>
      </c>
      <c r="C9" s="96">
        <v>5993043</v>
      </c>
      <c r="D9" s="86">
        <v>95</v>
      </c>
      <c r="E9" s="96">
        <f t="shared" ref="E9:E10" si="4">D9*C9/100</f>
        <v>5693390.8499999996</v>
      </c>
      <c r="F9" s="213"/>
      <c r="G9" s="96">
        <v>0</v>
      </c>
      <c r="H9" s="215">
        <v>0</v>
      </c>
      <c r="I9" s="96">
        <f t="shared" ref="I9:I13" si="5">H9*G9/100</f>
        <v>0</v>
      </c>
      <c r="J9" s="214"/>
      <c r="K9" s="96">
        <f t="shared" si="2"/>
        <v>5993043</v>
      </c>
      <c r="L9" s="215">
        <f t="shared" si="3"/>
        <v>95</v>
      </c>
      <c r="M9" s="95">
        <f t="shared" si="1"/>
        <v>5693390.8499999996</v>
      </c>
      <c r="N9" s="166"/>
    </row>
    <row r="10" spans="1:16" ht="23.25" customHeight="1">
      <c r="A10" s="211" t="s">
        <v>34</v>
      </c>
      <c r="B10" s="60">
        <v>16</v>
      </c>
      <c r="C10" s="96">
        <v>1117191</v>
      </c>
      <c r="D10" s="86">
        <v>68.5</v>
      </c>
      <c r="E10" s="95">
        <f t="shared" si="4"/>
        <v>765275.83499999996</v>
      </c>
      <c r="F10" s="213"/>
      <c r="G10" s="96">
        <v>1016521</v>
      </c>
      <c r="H10" s="86">
        <v>12.5</v>
      </c>
      <c r="I10" s="95">
        <f t="shared" si="5"/>
        <v>127065.125</v>
      </c>
      <c r="J10" s="214"/>
      <c r="K10" s="96">
        <f t="shared" si="2"/>
        <v>2133712</v>
      </c>
      <c r="L10" s="86">
        <f t="shared" si="3"/>
        <v>41.821059261980999</v>
      </c>
      <c r="M10" s="95">
        <f t="shared" si="1"/>
        <v>892340.96</v>
      </c>
    </row>
    <row r="11" spans="1:16" ht="23.25" customHeight="1">
      <c r="A11" s="211" t="s">
        <v>4</v>
      </c>
      <c r="B11" s="60">
        <v>16</v>
      </c>
      <c r="C11" s="95">
        <v>996885</v>
      </c>
      <c r="D11" s="86">
        <f t="shared" ref="D11:D21" si="6">E11/C11*100</f>
        <v>86.514019169713663</v>
      </c>
      <c r="E11" s="95">
        <v>862445.28</v>
      </c>
      <c r="F11" s="95"/>
      <c r="G11" s="95">
        <v>1068157</v>
      </c>
      <c r="H11" s="215">
        <v>0</v>
      </c>
      <c r="I11" s="95">
        <f t="shared" si="5"/>
        <v>0</v>
      </c>
      <c r="J11" s="60"/>
      <c r="K11" s="95">
        <f t="shared" si="2"/>
        <v>2065042</v>
      </c>
      <c r="L11" s="86">
        <f t="shared" si="3"/>
        <v>41.764055162074186</v>
      </c>
      <c r="M11" s="95">
        <f t="shared" ref="M11:M18" si="7">E11+I11</f>
        <v>862445.28</v>
      </c>
    </row>
    <row r="12" spans="1:16" ht="23.25" customHeight="1">
      <c r="A12" s="211" t="s">
        <v>214</v>
      </c>
      <c r="B12" s="60">
        <v>7</v>
      </c>
      <c r="C12" s="95">
        <v>814872</v>
      </c>
      <c r="D12" s="86">
        <f t="shared" si="6"/>
        <v>86.032778767708308</v>
      </c>
      <c r="E12" s="95">
        <v>701057.02500000002</v>
      </c>
      <c r="F12" s="213"/>
      <c r="G12" s="95">
        <v>403860</v>
      </c>
      <c r="H12" s="86">
        <f>I12/G12*100</f>
        <v>40.876628039419607</v>
      </c>
      <c r="I12" s="95">
        <v>165084.35</v>
      </c>
      <c r="J12" s="214"/>
      <c r="K12" s="95">
        <f t="shared" si="2"/>
        <v>1218732</v>
      </c>
      <c r="L12" s="86">
        <f t="shared" si="3"/>
        <v>71.069059891756353</v>
      </c>
      <c r="M12" s="95">
        <f>E12+I12</f>
        <v>866141.375</v>
      </c>
    </row>
    <row r="13" spans="1:16" ht="23.25" customHeight="1">
      <c r="A13" s="216" t="s">
        <v>6</v>
      </c>
      <c r="B13" s="60">
        <v>17</v>
      </c>
      <c r="C13" s="96">
        <v>829783</v>
      </c>
      <c r="D13" s="86">
        <f t="shared" si="6"/>
        <v>92.961244084296737</v>
      </c>
      <c r="E13" s="96">
        <v>771376.6</v>
      </c>
      <c r="F13" s="213"/>
      <c r="G13" s="96">
        <v>548940</v>
      </c>
      <c r="H13" s="215">
        <v>0</v>
      </c>
      <c r="I13" s="96">
        <f t="shared" si="5"/>
        <v>0</v>
      </c>
      <c r="J13" s="214"/>
      <c r="K13" s="96">
        <f t="shared" si="2"/>
        <v>1378723</v>
      </c>
      <c r="L13" s="86">
        <f t="shared" si="3"/>
        <v>55.948627824443342</v>
      </c>
      <c r="M13" s="96">
        <f t="shared" si="7"/>
        <v>771376.6</v>
      </c>
      <c r="P13" s="1" t="s">
        <v>127</v>
      </c>
    </row>
    <row r="14" spans="1:16" ht="23.25" customHeight="1">
      <c r="A14" s="211" t="s">
        <v>32</v>
      </c>
      <c r="B14" s="60">
        <v>18</v>
      </c>
      <c r="C14" s="95">
        <v>719341</v>
      </c>
      <c r="D14" s="86">
        <f t="shared" si="6"/>
        <v>53.416116556681736</v>
      </c>
      <c r="E14" s="95">
        <v>384244.027</v>
      </c>
      <c r="F14" s="214"/>
      <c r="G14" s="95">
        <v>875894</v>
      </c>
      <c r="H14" s="86">
        <f>I14/G14*100</f>
        <v>10.031403343326932</v>
      </c>
      <c r="I14" s="95">
        <v>87864.459999999992</v>
      </c>
      <c r="J14" s="214"/>
      <c r="K14" s="95">
        <f t="shared" si="2"/>
        <v>1595235</v>
      </c>
      <c r="L14" s="86">
        <f t="shared" ref="L14:L20" si="8">M14/K14*100</f>
        <v>29.594917802079319</v>
      </c>
      <c r="M14" s="95">
        <f t="shared" si="7"/>
        <v>472108.48699999996</v>
      </c>
    </row>
    <row r="15" spans="1:16" ht="23.25" customHeight="1">
      <c r="A15" s="211" t="s">
        <v>8</v>
      </c>
      <c r="B15" s="60">
        <v>9</v>
      </c>
      <c r="C15" s="95">
        <v>1050966</v>
      </c>
      <c r="D15" s="86">
        <f t="shared" si="6"/>
        <v>99.364250603730284</v>
      </c>
      <c r="E15" s="95">
        <v>1044284.49</v>
      </c>
      <c r="F15" s="213"/>
      <c r="G15" s="95">
        <v>420626</v>
      </c>
      <c r="H15" s="86">
        <f>I15/G15*100</f>
        <v>18.01410112546538</v>
      </c>
      <c r="I15" s="95">
        <v>75771.993000000002</v>
      </c>
      <c r="J15" s="214"/>
      <c r="K15" s="95">
        <f t="shared" si="2"/>
        <v>1471592</v>
      </c>
      <c r="L15" s="86">
        <f t="shared" si="8"/>
        <v>76.111889912421375</v>
      </c>
      <c r="M15" s="95">
        <f>E15+I15</f>
        <v>1120056.483</v>
      </c>
    </row>
    <row r="16" spans="1:16" s="17" customFormat="1" ht="23.25" customHeight="1">
      <c r="A16" s="217" t="s">
        <v>9</v>
      </c>
      <c r="B16" s="60">
        <v>15</v>
      </c>
      <c r="C16" s="95">
        <v>739601</v>
      </c>
      <c r="D16" s="86">
        <f t="shared" si="6"/>
        <v>76.356494920910052</v>
      </c>
      <c r="E16" s="95">
        <v>564733.4</v>
      </c>
      <c r="F16" s="95"/>
      <c r="G16" s="95">
        <v>551447</v>
      </c>
      <c r="H16" s="215">
        <v>0</v>
      </c>
      <c r="I16" s="95">
        <f>H16*G16/100</f>
        <v>0</v>
      </c>
      <c r="J16" s="60"/>
      <c r="K16" s="95">
        <f t="shared" si="2"/>
        <v>1291048</v>
      </c>
      <c r="L16" s="86">
        <f t="shared" si="8"/>
        <v>43.742246608956449</v>
      </c>
      <c r="M16" s="95">
        <f>E16+I16</f>
        <v>564733.4</v>
      </c>
    </row>
    <row r="17" spans="1:13" ht="23.25" customHeight="1">
      <c r="A17" s="211" t="s">
        <v>10</v>
      </c>
      <c r="B17" s="60">
        <v>12</v>
      </c>
      <c r="C17" s="95">
        <v>369833</v>
      </c>
      <c r="D17" s="86">
        <f t="shared" si="6"/>
        <v>93.603815776309858</v>
      </c>
      <c r="E17" s="95">
        <v>346177.80000000005</v>
      </c>
      <c r="F17" s="95"/>
      <c r="G17" s="95">
        <v>444538</v>
      </c>
      <c r="H17" s="215">
        <f>I17/G17*100</f>
        <v>1.770714764542064</v>
      </c>
      <c r="I17" s="95">
        <v>7871.5</v>
      </c>
      <c r="J17" s="60"/>
      <c r="K17" s="95">
        <f t="shared" si="2"/>
        <v>814371</v>
      </c>
      <c r="L17" s="86">
        <f t="shared" si="8"/>
        <v>43.475271098798949</v>
      </c>
      <c r="M17" s="95">
        <v>354050</v>
      </c>
    </row>
    <row r="18" spans="1:13" ht="23.25" customHeight="1">
      <c r="A18" s="211" t="s">
        <v>11</v>
      </c>
      <c r="B18" s="60">
        <v>20</v>
      </c>
      <c r="C18" s="95">
        <v>1344810</v>
      </c>
      <c r="D18" s="86">
        <f t="shared" si="6"/>
        <v>75.381503706843347</v>
      </c>
      <c r="E18" s="95">
        <v>1013738</v>
      </c>
      <c r="F18" s="213"/>
      <c r="G18" s="95">
        <v>750362</v>
      </c>
      <c r="H18" s="215">
        <v>0</v>
      </c>
      <c r="I18" s="95">
        <f t="shared" ref="I18" si="9">H18*G18/100</f>
        <v>0</v>
      </c>
      <c r="J18" s="214"/>
      <c r="K18" s="95">
        <f t="shared" si="2"/>
        <v>2095172</v>
      </c>
      <c r="L18" s="86">
        <f t="shared" si="8"/>
        <v>48.384476310298155</v>
      </c>
      <c r="M18" s="95">
        <f t="shared" si="7"/>
        <v>1013738</v>
      </c>
    </row>
    <row r="19" spans="1:13" ht="23.25" customHeight="1">
      <c r="A19" s="211" t="s">
        <v>12</v>
      </c>
      <c r="B19" s="60">
        <v>15</v>
      </c>
      <c r="C19" s="95">
        <v>821853</v>
      </c>
      <c r="D19" s="86">
        <f t="shared" si="6"/>
        <v>95</v>
      </c>
      <c r="E19" s="95">
        <v>780760.35000000009</v>
      </c>
      <c r="F19" s="213"/>
      <c r="G19" s="95">
        <v>290820</v>
      </c>
      <c r="H19" s="86">
        <f>I19/G19*100</f>
        <v>39.628378378378379</v>
      </c>
      <c r="I19" s="95">
        <v>115247.25</v>
      </c>
      <c r="J19" s="214"/>
      <c r="K19" s="95">
        <f>C19+G19</f>
        <v>1112673</v>
      </c>
      <c r="L19" s="86">
        <f t="shared" si="8"/>
        <v>80.527432588011024</v>
      </c>
      <c r="M19" s="95">
        <v>896007</v>
      </c>
    </row>
    <row r="20" spans="1:13" ht="23.25" customHeight="1" thickBot="1">
      <c r="A20" s="218" t="s">
        <v>13</v>
      </c>
      <c r="B20" s="87">
        <v>15</v>
      </c>
      <c r="C20" s="95">
        <v>2362123</v>
      </c>
      <c r="D20" s="86">
        <f t="shared" si="6"/>
        <v>90.020061148382197</v>
      </c>
      <c r="E20" s="95">
        <v>2126384.5690000001</v>
      </c>
      <c r="F20" s="219"/>
      <c r="G20" s="95">
        <v>546368</v>
      </c>
      <c r="H20" s="86">
        <f>I20/G20*100</f>
        <v>55.060083130783646</v>
      </c>
      <c r="I20" s="95">
        <v>300830.67499999999</v>
      </c>
      <c r="J20" s="220"/>
      <c r="K20" s="95">
        <f t="shared" si="2"/>
        <v>2908491</v>
      </c>
      <c r="L20" s="97">
        <f t="shared" si="8"/>
        <v>83.452759523753045</v>
      </c>
      <c r="M20" s="95">
        <v>2427216</v>
      </c>
    </row>
    <row r="21" spans="1:13" ht="23.25" customHeight="1" thickTop="1" thickBot="1">
      <c r="A21" s="134" t="s">
        <v>81</v>
      </c>
      <c r="B21" s="135">
        <f>SUM(B5:B20)</f>
        <v>261</v>
      </c>
      <c r="C21" s="136">
        <f>SUM(C5:C20)</f>
        <v>22294988</v>
      </c>
      <c r="D21" s="137">
        <f t="shared" si="6"/>
        <v>88.779104998845497</v>
      </c>
      <c r="E21" s="136">
        <f>SUM(E5:E20)</f>
        <v>19793290.806000002</v>
      </c>
      <c r="F21" s="135"/>
      <c r="G21" s="136">
        <f>SUM(G5:G20)</f>
        <v>10519602</v>
      </c>
      <c r="H21" s="137">
        <f>I21/G21*100</f>
        <v>9.9946255856447781</v>
      </c>
      <c r="I21" s="136">
        <f>SUM(I5:I20)</f>
        <v>1051394.8329999999</v>
      </c>
      <c r="J21" s="136"/>
      <c r="K21" s="136">
        <f>SUM(K5:K20)</f>
        <v>32814590</v>
      </c>
      <c r="L21" s="137">
        <f>M21/K21*100</f>
        <v>63.522614906966687</v>
      </c>
      <c r="M21" s="138">
        <f>E21+I21</f>
        <v>20844685.639000002</v>
      </c>
    </row>
    <row r="22" spans="1:13" s="1" customFormat="1" ht="5.25" customHeight="1" thickTop="1">
      <c r="A22" s="81"/>
      <c r="B22" s="82"/>
      <c r="C22" s="83"/>
      <c r="D22" s="84"/>
      <c r="E22" s="83"/>
      <c r="F22" s="82"/>
      <c r="G22" s="83"/>
      <c r="H22" s="84"/>
      <c r="I22" s="83"/>
      <c r="J22" s="83"/>
      <c r="K22" s="83"/>
      <c r="L22" s="84"/>
      <c r="M22" s="83"/>
    </row>
    <row r="23" spans="1:13" s="1" customFormat="1" ht="17.25" customHeight="1">
      <c r="A23" s="275" t="s">
        <v>209</v>
      </c>
      <c r="B23" s="276"/>
      <c r="C23" s="276"/>
      <c r="D23" s="276"/>
      <c r="E23" s="276"/>
      <c r="F23" s="276"/>
      <c r="G23" s="276"/>
      <c r="H23" s="276"/>
      <c r="I23" s="276"/>
      <c r="J23" s="276"/>
      <c r="K23" s="276"/>
      <c r="L23" s="276"/>
      <c r="M23" s="276"/>
    </row>
    <row r="24" spans="1:13" ht="37.5" customHeight="1">
      <c r="A24" s="282" t="s">
        <v>237</v>
      </c>
      <c r="B24" s="283"/>
      <c r="C24" s="283"/>
      <c r="D24" s="283"/>
      <c r="E24" s="283"/>
      <c r="F24" s="283"/>
      <c r="G24" s="283"/>
      <c r="H24" s="283"/>
      <c r="I24" s="283"/>
      <c r="J24" s="283"/>
      <c r="K24" s="283"/>
      <c r="L24" s="283"/>
      <c r="M24" s="283"/>
    </row>
    <row r="25" spans="1:13" s="1" customFormat="1" ht="5.25" customHeight="1">
      <c r="A25" s="99"/>
      <c r="B25" s="99"/>
      <c r="C25" s="99"/>
      <c r="D25" s="99"/>
      <c r="E25" s="99"/>
      <c r="F25" s="99"/>
      <c r="G25" s="99"/>
      <c r="H25" s="99"/>
      <c r="I25" s="99"/>
      <c r="J25" s="99"/>
      <c r="K25" s="99"/>
      <c r="L25" s="99"/>
      <c r="M25" s="99"/>
    </row>
    <row r="26" spans="1:13" s="1" customFormat="1" ht="14.25" customHeight="1">
      <c r="A26" s="284" t="s">
        <v>204</v>
      </c>
      <c r="B26" s="285"/>
      <c r="C26" s="285"/>
      <c r="D26" s="285"/>
      <c r="E26" s="285"/>
      <c r="F26" s="285"/>
      <c r="G26" s="285"/>
      <c r="H26" s="285"/>
      <c r="I26" s="285"/>
      <c r="J26" s="54"/>
      <c r="K26" s="54"/>
      <c r="L26" s="54"/>
      <c r="M26" s="54"/>
    </row>
    <row r="27" spans="1:13" s="1" customFormat="1" ht="12.75" customHeight="1">
      <c r="A27" s="286" t="s">
        <v>151</v>
      </c>
      <c r="B27" s="286"/>
      <c r="C27" s="286"/>
      <c r="D27" s="286"/>
      <c r="E27" s="286"/>
      <c r="F27" s="286"/>
      <c r="G27" s="286"/>
      <c r="H27" s="286"/>
      <c r="I27" s="286"/>
      <c r="J27" s="53"/>
      <c r="K27" s="53"/>
      <c r="L27" s="53"/>
      <c r="M27" s="53"/>
    </row>
    <row r="28" spans="1:13" s="1" customFormat="1" ht="6.75" customHeight="1">
      <c r="A28" s="66"/>
      <c r="B28" s="66"/>
      <c r="C28" s="66"/>
      <c r="D28" s="66"/>
      <c r="E28" s="66"/>
      <c r="F28" s="66"/>
      <c r="G28" s="66"/>
      <c r="H28" s="66"/>
      <c r="I28" s="66"/>
      <c r="J28" s="20"/>
      <c r="K28" s="20"/>
      <c r="L28" s="20"/>
      <c r="M28" s="20"/>
    </row>
    <row r="29" spans="1:13" ht="17.25" customHeight="1">
      <c r="A29" s="272" t="s">
        <v>28</v>
      </c>
      <c r="B29" s="272"/>
      <c r="C29" s="272"/>
      <c r="D29" s="273">
        <v>12</v>
      </c>
      <c r="E29" s="273"/>
      <c r="F29" s="273"/>
      <c r="G29" s="273"/>
      <c r="H29" s="273"/>
      <c r="I29" s="273"/>
      <c r="J29" s="273"/>
      <c r="K29" s="273"/>
      <c r="L29" s="273"/>
      <c r="M29" s="273"/>
    </row>
    <row r="30" spans="1:13" ht="15.75">
      <c r="C30" s="52"/>
      <c r="G30" s="51"/>
      <c r="K30" s="50"/>
    </row>
    <row r="36" spans="1:12" ht="28.5" customHeight="1"/>
    <row r="37" spans="1:12">
      <c r="A37" s="270"/>
      <c r="B37" s="270"/>
      <c r="C37" s="270"/>
      <c r="D37" s="270"/>
      <c r="E37" s="270"/>
      <c r="F37" s="270"/>
      <c r="G37" s="270"/>
      <c r="H37" s="270"/>
      <c r="I37" s="270"/>
      <c r="J37" s="270"/>
      <c r="K37" s="270"/>
      <c r="L37" s="270"/>
    </row>
  </sheetData>
  <mergeCells count="15">
    <mergeCell ref="A24:M24"/>
    <mergeCell ref="A37:L37"/>
    <mergeCell ref="D29:M29"/>
    <mergeCell ref="A26:I26"/>
    <mergeCell ref="A27:I27"/>
    <mergeCell ref="A29:C29"/>
    <mergeCell ref="A23:M23"/>
    <mergeCell ref="A1:M1"/>
    <mergeCell ref="A3:A4"/>
    <mergeCell ref="B3:B4"/>
    <mergeCell ref="C3:E3"/>
    <mergeCell ref="J3:J4"/>
    <mergeCell ref="K3:M3"/>
    <mergeCell ref="F3:F4"/>
    <mergeCell ref="G3:I3"/>
  </mergeCells>
  <printOptions horizontalCentered="1"/>
  <pageMargins left="0.511811023622047" right="0.511811023622047" top="0.59055118110236204" bottom="0.196850393700787" header="0.31496062992126" footer="0.31496062992126"/>
  <pageSetup paperSize="9" scale="90" orientation="landscape" r:id="rId1"/>
</worksheet>
</file>

<file path=xl/worksheets/sheet3.xml><?xml version="1.0" encoding="utf-8"?>
<worksheet xmlns="http://schemas.openxmlformats.org/spreadsheetml/2006/main" xmlns:r="http://schemas.openxmlformats.org/officeDocument/2006/relationships">
  <sheetPr>
    <tabColor rgb="FF7030A0"/>
  </sheetPr>
  <dimension ref="A1:M32"/>
  <sheetViews>
    <sheetView rightToLeft="1" view="pageBreakPreview" topLeftCell="A13" zoomScaleSheetLayoutView="100" workbookViewId="0">
      <selection activeCell="A21" sqref="A21"/>
    </sheetView>
  </sheetViews>
  <sheetFormatPr defaultRowHeight="14.25"/>
  <cols>
    <col min="1" max="1" width="12.375" customWidth="1"/>
    <col min="2" max="2" width="10.875" customWidth="1"/>
    <col min="3" max="3" width="13.875" customWidth="1"/>
    <col min="4" max="4" width="14.875" style="17" customWidth="1"/>
    <col min="5" max="5" width="14.625" customWidth="1"/>
    <col min="6" max="6" width="15.375" customWidth="1"/>
    <col min="7" max="7" width="15" style="1" customWidth="1"/>
    <col min="8" max="8" width="0.75" style="1" customWidth="1"/>
    <col min="9" max="9" width="16.875" style="1" customWidth="1"/>
    <col min="10" max="10" width="15" customWidth="1"/>
    <col min="11" max="11" width="8.875" customWidth="1"/>
    <col min="12" max="12" width="11.25" customWidth="1"/>
  </cols>
  <sheetData>
    <row r="1" spans="1:13" ht="21.75" customHeight="1">
      <c r="A1" s="265" t="s">
        <v>193</v>
      </c>
      <c r="B1" s="266"/>
      <c r="C1" s="266"/>
      <c r="D1" s="266"/>
      <c r="E1" s="266"/>
      <c r="F1" s="266"/>
      <c r="G1" s="266"/>
      <c r="H1" s="266"/>
      <c r="I1" s="266"/>
      <c r="J1" s="266"/>
    </row>
    <row r="2" spans="1:13" ht="19.5" customHeight="1" thickBot="1">
      <c r="A2" s="146" t="s">
        <v>181</v>
      </c>
      <c r="B2" s="10"/>
      <c r="C2" s="10"/>
      <c r="D2" s="15"/>
      <c r="E2" s="10"/>
      <c r="F2" s="10"/>
      <c r="G2" s="10"/>
      <c r="H2" s="10"/>
      <c r="I2" s="10"/>
      <c r="J2" s="10"/>
    </row>
    <row r="3" spans="1:13" s="1" customFormat="1" ht="22.5" customHeight="1" thickTop="1">
      <c r="A3" s="267" t="s">
        <v>0</v>
      </c>
      <c r="B3" s="267" t="s">
        <v>27</v>
      </c>
      <c r="C3" s="271" t="s">
        <v>47</v>
      </c>
      <c r="D3" s="271"/>
      <c r="E3" s="271"/>
      <c r="F3" s="271"/>
      <c r="G3" s="271"/>
      <c r="H3" s="280"/>
      <c r="I3" s="271" t="s">
        <v>59</v>
      </c>
      <c r="J3" s="271"/>
    </row>
    <row r="4" spans="1:13" ht="34.5" customHeight="1">
      <c r="A4" s="268"/>
      <c r="B4" s="268"/>
      <c r="C4" s="128" t="s">
        <v>36</v>
      </c>
      <c r="D4" s="128" t="s">
        <v>37</v>
      </c>
      <c r="E4" s="128" t="s">
        <v>18</v>
      </c>
      <c r="F4" s="128" t="s">
        <v>63</v>
      </c>
      <c r="G4" s="128" t="s">
        <v>64</v>
      </c>
      <c r="H4" s="281"/>
      <c r="I4" s="128" t="s">
        <v>65</v>
      </c>
      <c r="J4" s="128" t="s">
        <v>165</v>
      </c>
    </row>
    <row r="5" spans="1:13" ht="24" customHeight="1">
      <c r="A5" s="211" t="s">
        <v>1</v>
      </c>
      <c r="B5" s="60">
        <v>31</v>
      </c>
      <c r="C5" s="221">
        <v>776295</v>
      </c>
      <c r="D5" s="221">
        <v>3930116.8</v>
      </c>
      <c r="E5" s="221">
        <v>15291</v>
      </c>
      <c r="F5" s="221">
        <f t="shared" ref="F5:F12" si="0">SUM(C5:E5)</f>
        <v>4721702.8</v>
      </c>
      <c r="G5" s="221">
        <f>F5/365</f>
        <v>12936.172054794521</v>
      </c>
      <c r="H5" s="212"/>
      <c r="I5" s="86">
        <v>0</v>
      </c>
      <c r="J5" s="86">
        <v>0</v>
      </c>
    </row>
    <row r="6" spans="1:13" ht="24" customHeight="1">
      <c r="A6" s="211" t="s">
        <v>2</v>
      </c>
      <c r="B6" s="60">
        <v>12</v>
      </c>
      <c r="C6" s="221">
        <v>269741</v>
      </c>
      <c r="D6" s="221">
        <v>199990.39999999999</v>
      </c>
      <c r="E6" s="221">
        <v>661</v>
      </c>
      <c r="F6" s="221">
        <f t="shared" si="0"/>
        <v>470392.4</v>
      </c>
      <c r="G6" s="221">
        <f t="shared" ref="G6:G11" si="1">F6/365</f>
        <v>1288.746301369863</v>
      </c>
      <c r="H6" s="222"/>
      <c r="I6" s="221">
        <v>0</v>
      </c>
      <c r="J6" s="221">
        <v>0</v>
      </c>
    </row>
    <row r="7" spans="1:13" ht="24" customHeight="1">
      <c r="A7" s="211" t="s">
        <v>3</v>
      </c>
      <c r="B7" s="60">
        <v>22</v>
      </c>
      <c r="C7" s="221">
        <v>345757</v>
      </c>
      <c r="D7" s="221">
        <v>115974.39999999999</v>
      </c>
      <c r="E7" s="221">
        <v>39029</v>
      </c>
      <c r="F7" s="221">
        <f t="shared" si="0"/>
        <v>500760.4</v>
      </c>
      <c r="G7" s="221">
        <f t="shared" si="1"/>
        <v>1371.946301369863</v>
      </c>
      <c r="H7" s="222"/>
      <c r="I7" s="221">
        <v>0</v>
      </c>
      <c r="J7" s="221">
        <v>0</v>
      </c>
    </row>
    <row r="8" spans="1:13" ht="24" customHeight="1">
      <c r="A8" s="211" t="s">
        <v>15</v>
      </c>
      <c r="B8" s="60">
        <v>21</v>
      </c>
      <c r="C8" s="221">
        <v>726846</v>
      </c>
      <c r="D8" s="98">
        <v>1716195.2</v>
      </c>
      <c r="E8" s="98">
        <v>78089</v>
      </c>
      <c r="F8" s="221">
        <f>SUM(C8:E8)</f>
        <v>2521130.2000000002</v>
      </c>
      <c r="G8" s="221">
        <f t="shared" si="1"/>
        <v>6907.2060273972611</v>
      </c>
      <c r="H8" s="223"/>
      <c r="I8" s="221">
        <v>0</v>
      </c>
      <c r="J8" s="221">
        <v>0</v>
      </c>
    </row>
    <row r="9" spans="1:13" s="3" customFormat="1" ht="24" customHeight="1">
      <c r="A9" s="211" t="s">
        <v>33</v>
      </c>
      <c r="B9" s="60">
        <v>15</v>
      </c>
      <c r="C9" s="221">
        <v>2421808</v>
      </c>
      <c r="D9" s="221">
        <v>58240</v>
      </c>
      <c r="E9" s="221">
        <v>0</v>
      </c>
      <c r="F9" s="221">
        <f t="shared" si="0"/>
        <v>2480048</v>
      </c>
      <c r="G9" s="221">
        <f t="shared" si="1"/>
        <v>6794.6520547945202</v>
      </c>
      <c r="H9" s="222"/>
      <c r="I9" s="221">
        <v>0</v>
      </c>
      <c r="J9" s="221">
        <v>0</v>
      </c>
    </row>
    <row r="10" spans="1:13" ht="24" customHeight="1">
      <c r="A10" s="211" t="s">
        <v>34</v>
      </c>
      <c r="B10" s="60">
        <v>16</v>
      </c>
      <c r="C10" s="98">
        <v>443562</v>
      </c>
      <c r="D10" s="98">
        <v>109536</v>
      </c>
      <c r="E10" s="98">
        <v>11600</v>
      </c>
      <c r="F10" s="221">
        <f t="shared" si="0"/>
        <v>564698</v>
      </c>
      <c r="G10" s="221">
        <f t="shared" si="1"/>
        <v>1547.1178082191782</v>
      </c>
      <c r="H10" s="222"/>
      <c r="I10" s="221">
        <v>0</v>
      </c>
      <c r="J10" s="221">
        <v>0</v>
      </c>
    </row>
    <row r="11" spans="1:13" ht="24" customHeight="1">
      <c r="A11" s="211" t="s">
        <v>4</v>
      </c>
      <c r="B11" s="60">
        <v>16</v>
      </c>
      <c r="C11" s="221">
        <v>430301</v>
      </c>
      <c r="D11" s="221">
        <v>213970.6</v>
      </c>
      <c r="E11" s="221">
        <v>1582</v>
      </c>
      <c r="F11" s="221">
        <f t="shared" si="0"/>
        <v>645853.6</v>
      </c>
      <c r="G11" s="221">
        <f t="shared" si="1"/>
        <v>1769.4619178082191</v>
      </c>
      <c r="H11" s="222"/>
      <c r="I11" s="221">
        <v>0</v>
      </c>
      <c r="J11" s="221">
        <v>0</v>
      </c>
    </row>
    <row r="12" spans="1:13" ht="24" customHeight="1">
      <c r="A12" s="217" t="s">
        <v>5</v>
      </c>
      <c r="B12" s="60">
        <v>7</v>
      </c>
      <c r="C12" s="221">
        <v>505325.6</v>
      </c>
      <c r="D12" s="221">
        <v>324881.60000000003</v>
      </c>
      <c r="E12" s="221">
        <v>7521.6</v>
      </c>
      <c r="F12" s="221">
        <f t="shared" si="0"/>
        <v>837728.79999999993</v>
      </c>
      <c r="G12" s="221">
        <f t="shared" ref="G12:G19" si="2">F12/365</f>
        <v>2295.1473972602739</v>
      </c>
      <c r="H12" s="221"/>
      <c r="I12" s="221">
        <v>0</v>
      </c>
      <c r="J12" s="221">
        <v>0</v>
      </c>
      <c r="K12" s="287" t="s">
        <v>208</v>
      </c>
      <c r="L12" s="288"/>
    </row>
    <row r="13" spans="1:13" ht="24" customHeight="1" thickBot="1">
      <c r="A13" s="211" t="s">
        <v>6</v>
      </c>
      <c r="B13" s="60">
        <v>17</v>
      </c>
      <c r="C13" s="224">
        <v>314183</v>
      </c>
      <c r="D13" s="224">
        <v>211050.8</v>
      </c>
      <c r="E13" s="224">
        <v>17446</v>
      </c>
      <c r="F13" s="224">
        <f t="shared" ref="F13:F19" si="3">SUM(C13:E13)</f>
        <v>542679.80000000005</v>
      </c>
      <c r="G13" s="224">
        <f t="shared" si="2"/>
        <v>1486.7939726027398</v>
      </c>
      <c r="H13" s="224"/>
      <c r="I13" s="224">
        <v>0</v>
      </c>
      <c r="J13" s="224">
        <v>0</v>
      </c>
      <c r="K13" s="75">
        <v>54</v>
      </c>
      <c r="L13" s="76" t="s">
        <v>99</v>
      </c>
    </row>
    <row r="14" spans="1:13" ht="24" customHeight="1" thickBot="1">
      <c r="A14" s="211" t="s">
        <v>7</v>
      </c>
      <c r="B14" s="60">
        <v>18</v>
      </c>
      <c r="C14" s="98">
        <v>538434</v>
      </c>
      <c r="D14" s="98">
        <v>315162</v>
      </c>
      <c r="E14" s="98">
        <v>62776</v>
      </c>
      <c r="F14" s="221">
        <f>SUM(C14:E14)</f>
        <v>916372</v>
      </c>
      <c r="G14" s="221">
        <f t="shared" si="2"/>
        <v>2510.608219178082</v>
      </c>
      <c r="H14" s="222"/>
      <c r="I14" s="221">
        <v>32.4</v>
      </c>
      <c r="J14" s="221">
        <f>I14*270</f>
        <v>8748</v>
      </c>
      <c r="K14" s="67">
        <v>5</v>
      </c>
      <c r="L14" s="68" t="s">
        <v>74</v>
      </c>
      <c r="M14" s="68" t="s">
        <v>211</v>
      </c>
    </row>
    <row r="15" spans="1:13" ht="24" customHeight="1" thickBot="1">
      <c r="A15" s="211" t="s">
        <v>8</v>
      </c>
      <c r="B15" s="60">
        <v>9</v>
      </c>
      <c r="C15" s="221">
        <v>606062</v>
      </c>
      <c r="D15" s="221">
        <v>466036.80000000005</v>
      </c>
      <c r="E15" s="221">
        <v>1497</v>
      </c>
      <c r="F15" s="221">
        <f t="shared" si="3"/>
        <v>1073595.8</v>
      </c>
      <c r="G15" s="221">
        <f t="shared" si="2"/>
        <v>2941.3583561643836</v>
      </c>
      <c r="H15" s="222"/>
      <c r="I15" s="221">
        <v>0</v>
      </c>
      <c r="J15" s="221">
        <v>0</v>
      </c>
      <c r="K15" s="69">
        <f>K13*K14</f>
        <v>270</v>
      </c>
      <c r="L15" s="70" t="s">
        <v>74</v>
      </c>
      <c r="M15" s="68" t="s">
        <v>212</v>
      </c>
    </row>
    <row r="16" spans="1:13" s="17" customFormat="1" ht="24" customHeight="1">
      <c r="A16" s="217" t="s">
        <v>9</v>
      </c>
      <c r="B16" s="60">
        <v>15</v>
      </c>
      <c r="C16" s="221">
        <v>274786</v>
      </c>
      <c r="D16" s="221">
        <v>152672</v>
      </c>
      <c r="E16" s="221">
        <v>1800</v>
      </c>
      <c r="F16" s="221">
        <f t="shared" si="3"/>
        <v>429258</v>
      </c>
      <c r="G16" s="221">
        <f t="shared" si="2"/>
        <v>1176.0493150684931</v>
      </c>
      <c r="H16" s="221"/>
      <c r="I16" s="221">
        <v>1800</v>
      </c>
      <c r="J16" s="221">
        <f>I16*270</f>
        <v>486000</v>
      </c>
      <c r="K16" s="291" t="s">
        <v>98</v>
      </c>
      <c r="L16" s="291"/>
    </row>
    <row r="17" spans="1:12" ht="24" customHeight="1">
      <c r="A17" s="211" t="s">
        <v>10</v>
      </c>
      <c r="B17" s="60">
        <v>12</v>
      </c>
      <c r="C17" s="221">
        <v>182971.7</v>
      </c>
      <c r="D17" s="224">
        <v>126166.39999999999</v>
      </c>
      <c r="E17" s="224">
        <v>0</v>
      </c>
      <c r="F17" s="224">
        <f t="shared" si="3"/>
        <v>309138.09999999998</v>
      </c>
      <c r="G17" s="224">
        <f t="shared" si="2"/>
        <v>846.95369863013696</v>
      </c>
      <c r="H17" s="222"/>
      <c r="I17" s="224">
        <v>1600</v>
      </c>
      <c r="J17" s="224">
        <f>I17*270</f>
        <v>432000</v>
      </c>
      <c r="K17" s="1"/>
      <c r="L17" s="1"/>
    </row>
    <row r="18" spans="1:12" ht="24" customHeight="1">
      <c r="A18" s="211" t="s">
        <v>11</v>
      </c>
      <c r="B18" s="60">
        <v>20</v>
      </c>
      <c r="C18" s="221">
        <v>654043</v>
      </c>
      <c r="D18" s="221">
        <v>52664</v>
      </c>
      <c r="E18" s="221">
        <v>500</v>
      </c>
      <c r="F18" s="221">
        <f t="shared" si="3"/>
        <v>707207</v>
      </c>
      <c r="G18" s="221">
        <f t="shared" si="2"/>
        <v>1937.5534246575342</v>
      </c>
      <c r="H18" s="222"/>
      <c r="I18" s="221">
        <v>0</v>
      </c>
      <c r="J18" s="221">
        <v>0</v>
      </c>
    </row>
    <row r="19" spans="1:12" ht="24" customHeight="1">
      <c r="A19" s="211" t="s">
        <v>12</v>
      </c>
      <c r="B19" s="60">
        <v>15</v>
      </c>
      <c r="C19" s="221">
        <v>332388</v>
      </c>
      <c r="D19" s="221">
        <v>65312.800000000003</v>
      </c>
      <c r="E19" s="221">
        <v>25015</v>
      </c>
      <c r="F19" s="221">
        <f t="shared" si="3"/>
        <v>422715.8</v>
      </c>
      <c r="G19" s="221">
        <f t="shared" si="2"/>
        <v>1158.1254794520548</v>
      </c>
      <c r="H19" s="222"/>
      <c r="I19" s="221">
        <v>0</v>
      </c>
      <c r="J19" s="221">
        <v>0</v>
      </c>
    </row>
    <row r="20" spans="1:12" ht="24" customHeight="1" thickBot="1">
      <c r="A20" s="218" t="s">
        <v>13</v>
      </c>
      <c r="B20" s="87">
        <v>15</v>
      </c>
      <c r="C20" s="221">
        <v>802602</v>
      </c>
      <c r="D20" s="122">
        <v>165425.09999999998</v>
      </c>
      <c r="E20" s="122">
        <v>3267.2</v>
      </c>
      <c r="F20" s="224">
        <f>SUM(C20:E20)</f>
        <v>971294.29999999993</v>
      </c>
      <c r="G20" s="224">
        <f>F20/365</f>
        <v>2661.0802739726028</v>
      </c>
      <c r="H20" s="225"/>
      <c r="I20" s="226">
        <v>0</v>
      </c>
      <c r="J20" s="221">
        <v>0</v>
      </c>
    </row>
    <row r="21" spans="1:12" s="1" customFormat="1" ht="24" customHeight="1" thickTop="1" thickBot="1">
      <c r="A21" s="134" t="s">
        <v>81</v>
      </c>
      <c r="B21" s="135">
        <f t="shared" ref="B21" si="4">SUM(B5:B20)</f>
        <v>261</v>
      </c>
      <c r="C21" s="148">
        <f>SUM(C5:C20)</f>
        <v>9625105.3000000007</v>
      </c>
      <c r="D21" s="148">
        <f>SUM(D5:D20)</f>
        <v>8223394.8999999985</v>
      </c>
      <c r="E21" s="148">
        <f>SUM(E5:E20)</f>
        <v>266074.8</v>
      </c>
      <c r="F21" s="153">
        <f>SUM(F5:F20)</f>
        <v>18114575.000000004</v>
      </c>
      <c r="G21" s="153">
        <f>SUM(G5:G20)</f>
        <v>49628.972602739726</v>
      </c>
      <c r="H21" s="153"/>
      <c r="I21" s="153">
        <f>SUM(I5:I20)</f>
        <v>3432.4</v>
      </c>
      <c r="J21" s="153">
        <f>SUM(J5:J20)</f>
        <v>926748</v>
      </c>
      <c r="K21" s="17"/>
    </row>
    <row r="22" spans="1:12" s="1" customFormat="1" ht="18" customHeight="1" thickTop="1">
      <c r="A22" s="292" t="s">
        <v>38</v>
      </c>
      <c r="B22" s="293"/>
      <c r="C22" s="293"/>
      <c r="D22" s="293"/>
      <c r="E22" s="293"/>
      <c r="F22" s="293"/>
      <c r="G22" s="21"/>
      <c r="H22" s="37"/>
      <c r="I22" s="37"/>
      <c r="J22" s="14"/>
    </row>
    <row r="23" spans="1:12" s="1" customFormat="1" ht="14.25" customHeight="1">
      <c r="A23" s="289" t="s">
        <v>238</v>
      </c>
      <c r="B23" s="289"/>
      <c r="C23" s="289"/>
      <c r="D23" s="289"/>
      <c r="E23" s="289"/>
      <c r="F23" s="289"/>
      <c r="G23" s="289"/>
      <c r="H23" s="289"/>
      <c r="I23" s="289"/>
      <c r="J23" s="289"/>
    </row>
    <row r="24" spans="1:12" s="1" customFormat="1" ht="13.5" customHeight="1">
      <c r="A24" s="290" t="s">
        <v>166</v>
      </c>
      <c r="B24" s="290"/>
      <c r="C24" s="290"/>
      <c r="D24" s="290"/>
      <c r="E24" s="290"/>
      <c r="F24" s="9"/>
      <c r="G24" s="9"/>
      <c r="H24" s="9"/>
      <c r="I24" s="9"/>
      <c r="J24" s="9"/>
    </row>
    <row r="25" spans="1:12" s="1" customFormat="1" ht="17.25" customHeight="1">
      <c r="A25" s="289" t="s">
        <v>233</v>
      </c>
      <c r="B25" s="290"/>
      <c r="C25" s="290"/>
      <c r="D25" s="290"/>
      <c r="E25" s="290"/>
      <c r="F25" s="290"/>
      <c r="G25" s="290"/>
      <c r="H25" s="290"/>
      <c r="I25" s="290"/>
      <c r="J25" s="290"/>
    </row>
    <row r="26" spans="1:12" s="1" customFormat="1" ht="4.5" customHeight="1">
      <c r="A26" s="248"/>
      <c r="B26" s="249"/>
      <c r="C26" s="249"/>
      <c r="D26" s="249"/>
      <c r="E26" s="249"/>
      <c r="F26" s="249"/>
      <c r="G26" s="249"/>
      <c r="H26" s="249"/>
      <c r="I26" s="249"/>
      <c r="J26" s="249"/>
    </row>
    <row r="27" spans="1:12" s="1" customFormat="1" ht="12" customHeight="1">
      <c r="A27" s="284" t="s">
        <v>204</v>
      </c>
      <c r="B27" s="285"/>
      <c r="C27" s="285"/>
      <c r="D27" s="285"/>
      <c r="E27" s="285"/>
      <c r="F27" s="285"/>
      <c r="G27" s="285"/>
      <c r="H27" s="285"/>
      <c r="I27" s="285"/>
      <c r="J27" s="9"/>
    </row>
    <row r="28" spans="1:12" s="3" customFormat="1" ht="12.75" customHeight="1">
      <c r="A28" s="294" t="s">
        <v>151</v>
      </c>
      <c r="B28" s="286"/>
      <c r="C28" s="286"/>
      <c r="D28" s="286"/>
      <c r="E28" s="286"/>
      <c r="F28" s="286"/>
      <c r="G28" s="286"/>
      <c r="H28" s="286"/>
      <c r="I28" s="286"/>
      <c r="J28" s="46"/>
    </row>
    <row r="29" spans="1:12" s="3" customFormat="1" ht="3.75" customHeight="1">
      <c r="A29" s="200"/>
      <c r="B29" s="199"/>
      <c r="C29" s="199"/>
      <c r="D29" s="199"/>
      <c r="E29" s="199"/>
      <c r="F29" s="199"/>
      <c r="G29" s="199"/>
      <c r="H29" s="199"/>
      <c r="I29" s="199"/>
      <c r="J29" s="46"/>
    </row>
    <row r="30" spans="1:12" ht="19.5" customHeight="1">
      <c r="A30" s="272" t="s">
        <v>28</v>
      </c>
      <c r="B30" s="272"/>
      <c r="C30" s="272"/>
      <c r="D30" s="273">
        <v>13</v>
      </c>
      <c r="E30" s="273"/>
      <c r="F30" s="273"/>
      <c r="G30" s="273"/>
      <c r="H30" s="273"/>
      <c r="I30" s="273"/>
      <c r="J30" s="273"/>
    </row>
    <row r="32" spans="1:12">
      <c r="D32" s="18"/>
    </row>
  </sheetData>
  <mergeCells count="16">
    <mergeCell ref="A1:J1"/>
    <mergeCell ref="D30:J30"/>
    <mergeCell ref="A22:F22"/>
    <mergeCell ref="A3:A4"/>
    <mergeCell ref="B3:B4"/>
    <mergeCell ref="C3:G3"/>
    <mergeCell ref="H3:H4"/>
    <mergeCell ref="I3:J3"/>
    <mergeCell ref="A27:I27"/>
    <mergeCell ref="A28:I28"/>
    <mergeCell ref="K12:L12"/>
    <mergeCell ref="A25:J25"/>
    <mergeCell ref="A24:E24"/>
    <mergeCell ref="K16:L16"/>
    <mergeCell ref="A30:C30"/>
    <mergeCell ref="A23:J23"/>
  </mergeCells>
  <printOptions horizontalCentered="1"/>
  <pageMargins left="0.511811023622047" right="0.511811023622047" top="0.59055118110236204" bottom="0" header="0.31496062992126" footer="0.31496062992126"/>
  <pageSetup paperSize="9" scale="90" orientation="landscape" r:id="rId1"/>
  <drawing r:id="rId2"/>
</worksheet>
</file>

<file path=xl/worksheets/sheet4.xml><?xml version="1.0" encoding="utf-8"?>
<worksheet xmlns="http://schemas.openxmlformats.org/spreadsheetml/2006/main" xmlns:r="http://schemas.openxmlformats.org/officeDocument/2006/relationships">
  <sheetPr>
    <tabColor rgb="FF7030A0"/>
  </sheetPr>
  <dimension ref="A1:K30"/>
  <sheetViews>
    <sheetView rightToLeft="1" view="pageBreakPreview" topLeftCell="A10" zoomScaleSheetLayoutView="100" workbookViewId="0">
      <selection activeCell="M7" sqref="M7:M8"/>
    </sheetView>
  </sheetViews>
  <sheetFormatPr defaultColWidth="9" defaultRowHeight="14.25"/>
  <cols>
    <col min="1" max="1" width="13.25" style="1" customWidth="1"/>
    <col min="2" max="2" width="13.125" style="1" customWidth="1"/>
    <col min="3" max="3" width="15.625" style="1" customWidth="1"/>
    <col min="4" max="4" width="12.875" style="1" customWidth="1"/>
    <col min="5" max="5" width="16" style="1" customWidth="1"/>
    <col min="6" max="6" width="0.875" style="1" customWidth="1"/>
    <col min="7" max="7" width="11.625" style="1" customWidth="1"/>
    <col min="8" max="8" width="11.625" style="17" customWidth="1"/>
    <col min="9" max="10" width="11.625" style="1" customWidth="1"/>
    <col min="11" max="16384" width="9" style="1"/>
  </cols>
  <sheetData>
    <row r="1" spans="1:11" ht="27" customHeight="1">
      <c r="A1" s="265" t="s">
        <v>194</v>
      </c>
      <c r="B1" s="266"/>
      <c r="C1" s="266"/>
      <c r="D1" s="266"/>
      <c r="E1" s="266"/>
      <c r="F1" s="266"/>
      <c r="G1" s="266"/>
      <c r="H1" s="266"/>
      <c r="I1" s="266"/>
      <c r="J1" s="266"/>
    </row>
    <row r="2" spans="1:11" ht="22.5" customHeight="1" thickBot="1">
      <c r="A2" s="146" t="s">
        <v>182</v>
      </c>
      <c r="B2" s="10"/>
      <c r="C2" s="10"/>
      <c r="D2" s="10"/>
      <c r="E2" s="10"/>
      <c r="F2" s="10"/>
      <c r="G2" s="10"/>
      <c r="H2" s="15"/>
      <c r="I2" s="10"/>
      <c r="J2" s="10"/>
    </row>
    <row r="3" spans="1:11" ht="28.5" customHeight="1" thickTop="1">
      <c r="A3" s="267" t="s">
        <v>0</v>
      </c>
      <c r="B3" s="271" t="s">
        <v>153</v>
      </c>
      <c r="C3" s="271"/>
      <c r="D3" s="271"/>
      <c r="E3" s="271"/>
      <c r="F3" s="130"/>
      <c r="G3" s="271" t="s">
        <v>152</v>
      </c>
      <c r="H3" s="271"/>
      <c r="I3" s="271"/>
      <c r="J3" s="271"/>
    </row>
    <row r="4" spans="1:11" ht="35.25" customHeight="1">
      <c r="A4" s="268"/>
      <c r="B4" s="128" t="s">
        <v>36</v>
      </c>
      <c r="C4" s="128" t="s">
        <v>37</v>
      </c>
      <c r="D4" s="128" t="s">
        <v>18</v>
      </c>
      <c r="E4" s="128" t="s">
        <v>63</v>
      </c>
      <c r="F4" s="129"/>
      <c r="G4" s="128" t="s">
        <v>122</v>
      </c>
      <c r="H4" s="128" t="s">
        <v>123</v>
      </c>
      <c r="I4" s="128" t="s">
        <v>124</v>
      </c>
      <c r="J4" s="128" t="s">
        <v>14</v>
      </c>
    </row>
    <row r="5" spans="1:11" ht="24" customHeight="1">
      <c r="A5" s="243" t="s">
        <v>1</v>
      </c>
      <c r="B5" s="221">
        <v>776295</v>
      </c>
      <c r="C5" s="221">
        <v>3930116.8</v>
      </c>
      <c r="D5" s="221">
        <v>15291</v>
      </c>
      <c r="E5" s="244">
        <f t="shared" ref="E5:E21" si="0">SUM(B5:D5)</f>
        <v>4721702.8</v>
      </c>
      <c r="F5" s="243"/>
      <c r="G5" s="86">
        <v>16.5</v>
      </c>
      <c r="H5" s="86">
        <f>C5/E5*100</f>
        <v>83.235158299247473</v>
      </c>
      <c r="I5" s="86">
        <f>D5/E5*100</f>
        <v>0.32384503319438068</v>
      </c>
      <c r="J5" s="86">
        <v>100</v>
      </c>
    </row>
    <row r="6" spans="1:11" ht="24" customHeight="1">
      <c r="A6" s="245" t="s">
        <v>2</v>
      </c>
      <c r="B6" s="221">
        <v>269741</v>
      </c>
      <c r="C6" s="221">
        <v>199990.39999999999</v>
      </c>
      <c r="D6" s="221">
        <v>661</v>
      </c>
      <c r="E6" s="244">
        <f t="shared" si="0"/>
        <v>470392.4</v>
      </c>
      <c r="F6" s="243"/>
      <c r="G6" s="86">
        <v>57.4</v>
      </c>
      <c r="H6" s="86">
        <f t="shared" ref="H6:H21" si="1">C6/E6*100</f>
        <v>42.515652888949731</v>
      </c>
      <c r="I6" s="86">
        <f t="shared" ref="I6:I21" si="2">D6/E6*100</f>
        <v>0.14052097780491352</v>
      </c>
      <c r="J6" s="86">
        <v>100</v>
      </c>
    </row>
    <row r="7" spans="1:11" ht="24" customHeight="1">
      <c r="A7" s="243" t="s">
        <v>3</v>
      </c>
      <c r="B7" s="221">
        <v>345757</v>
      </c>
      <c r="C7" s="221">
        <v>115974.39999999999</v>
      </c>
      <c r="D7" s="221">
        <v>39029</v>
      </c>
      <c r="E7" s="244">
        <f t="shared" si="0"/>
        <v>500760.4</v>
      </c>
      <c r="F7" s="243"/>
      <c r="G7" s="86">
        <f t="shared" ref="G7:G21" si="3">B7/E7*100</f>
        <v>69.046394243634282</v>
      </c>
      <c r="H7" s="86">
        <f t="shared" si="1"/>
        <v>23.159658790910782</v>
      </c>
      <c r="I7" s="86">
        <f t="shared" si="2"/>
        <v>7.7939469654549356</v>
      </c>
      <c r="J7" s="86">
        <f t="shared" ref="J7:J21" si="4">SUM(G7:I7)</f>
        <v>100</v>
      </c>
    </row>
    <row r="8" spans="1:11" ht="24" customHeight="1">
      <c r="A8" s="243" t="s">
        <v>15</v>
      </c>
      <c r="B8" s="221">
        <v>726846</v>
      </c>
      <c r="C8" s="98">
        <v>1716195.2</v>
      </c>
      <c r="D8" s="98">
        <v>78089</v>
      </c>
      <c r="E8" s="244">
        <f t="shared" si="0"/>
        <v>2521130.2000000002</v>
      </c>
      <c r="F8" s="243"/>
      <c r="G8" s="86">
        <f t="shared" si="3"/>
        <v>28.830165137841746</v>
      </c>
      <c r="H8" s="86">
        <f t="shared" si="1"/>
        <v>68.072454171545758</v>
      </c>
      <c r="I8" s="86">
        <f t="shared" si="2"/>
        <v>3.0973806906124874</v>
      </c>
      <c r="J8" s="86">
        <f t="shared" si="4"/>
        <v>99.999999999999986</v>
      </c>
      <c r="K8" s="168"/>
    </row>
    <row r="9" spans="1:11" s="3" customFormat="1" ht="24" customHeight="1">
      <c r="A9" s="243" t="s">
        <v>33</v>
      </c>
      <c r="B9" s="221">
        <v>2421808</v>
      </c>
      <c r="C9" s="221">
        <v>58240</v>
      </c>
      <c r="D9" s="221">
        <v>0</v>
      </c>
      <c r="E9" s="244">
        <f t="shared" si="0"/>
        <v>2480048</v>
      </c>
      <c r="F9" s="243"/>
      <c r="G9" s="86">
        <f t="shared" si="3"/>
        <v>97.651658354999583</v>
      </c>
      <c r="H9" s="86">
        <f t="shared" si="1"/>
        <v>2.3483416450004193</v>
      </c>
      <c r="I9" s="86">
        <f t="shared" si="2"/>
        <v>0</v>
      </c>
      <c r="J9" s="86">
        <f t="shared" si="4"/>
        <v>100</v>
      </c>
    </row>
    <row r="10" spans="1:11" ht="24" customHeight="1">
      <c r="A10" s="243" t="s">
        <v>34</v>
      </c>
      <c r="B10" s="98">
        <v>443562</v>
      </c>
      <c r="C10" s="98">
        <v>109536</v>
      </c>
      <c r="D10" s="98">
        <v>11600</v>
      </c>
      <c r="E10" s="244">
        <f t="shared" si="0"/>
        <v>564698</v>
      </c>
      <c r="F10" s="243"/>
      <c r="G10" s="86">
        <f t="shared" si="3"/>
        <v>78.548533906619113</v>
      </c>
      <c r="H10" s="86">
        <f t="shared" si="1"/>
        <v>19.397270753570936</v>
      </c>
      <c r="I10" s="86">
        <f t="shared" si="2"/>
        <v>2.0541953398099517</v>
      </c>
      <c r="J10" s="86">
        <f t="shared" si="4"/>
        <v>100</v>
      </c>
    </row>
    <row r="11" spans="1:11" ht="24" customHeight="1">
      <c r="A11" s="245" t="s">
        <v>4</v>
      </c>
      <c r="B11" s="221">
        <v>430301</v>
      </c>
      <c r="C11" s="221">
        <v>213970.6</v>
      </c>
      <c r="D11" s="221">
        <v>1582</v>
      </c>
      <c r="E11" s="244">
        <f t="shared" si="0"/>
        <v>645853.6</v>
      </c>
      <c r="F11" s="243"/>
      <c r="G11" s="86">
        <f t="shared" si="3"/>
        <v>66.625160872371083</v>
      </c>
      <c r="H11" s="86">
        <f t="shared" si="1"/>
        <v>33.129891975518909</v>
      </c>
      <c r="I11" s="86">
        <v>0.3</v>
      </c>
      <c r="J11" s="86">
        <v>100</v>
      </c>
    </row>
    <row r="12" spans="1:11" ht="24" customHeight="1">
      <c r="A12" s="243" t="s">
        <v>5</v>
      </c>
      <c r="B12" s="221">
        <v>505325.6</v>
      </c>
      <c r="C12" s="221">
        <v>324881.60000000003</v>
      </c>
      <c r="D12" s="221">
        <v>7521.6</v>
      </c>
      <c r="E12" s="244">
        <f t="shared" si="0"/>
        <v>837728.79999999993</v>
      </c>
      <c r="F12" s="243"/>
      <c r="G12" s="86">
        <f t="shared" si="3"/>
        <v>60.320905763297148</v>
      </c>
      <c r="H12" s="86">
        <f t="shared" si="1"/>
        <v>38.781238033120033</v>
      </c>
      <c r="I12" s="86">
        <f t="shared" si="2"/>
        <v>0.89785620358283025</v>
      </c>
      <c r="J12" s="86">
        <f t="shared" si="4"/>
        <v>100.00000000000001</v>
      </c>
    </row>
    <row r="13" spans="1:11" ht="24" customHeight="1">
      <c r="A13" s="243" t="s">
        <v>6</v>
      </c>
      <c r="B13" s="224">
        <v>314183</v>
      </c>
      <c r="C13" s="224">
        <v>211050.8</v>
      </c>
      <c r="D13" s="224">
        <v>17446</v>
      </c>
      <c r="E13" s="244">
        <f t="shared" si="0"/>
        <v>542679.80000000005</v>
      </c>
      <c r="F13" s="243"/>
      <c r="G13" s="86">
        <f t="shared" si="3"/>
        <v>57.894729083337907</v>
      </c>
      <c r="H13" s="86">
        <f t="shared" si="1"/>
        <v>38.890483854383376</v>
      </c>
      <c r="I13" s="86">
        <f t="shared" si="2"/>
        <v>3.2147870622787136</v>
      </c>
      <c r="J13" s="86">
        <f t="shared" si="4"/>
        <v>100</v>
      </c>
    </row>
    <row r="14" spans="1:11" s="168" customFormat="1" ht="24" customHeight="1">
      <c r="A14" s="243" t="s">
        <v>7</v>
      </c>
      <c r="B14" s="98">
        <v>538434</v>
      </c>
      <c r="C14" s="98">
        <v>315162</v>
      </c>
      <c r="D14" s="98">
        <v>62776</v>
      </c>
      <c r="E14" s="244">
        <f t="shared" si="0"/>
        <v>916372</v>
      </c>
      <c r="F14" s="243"/>
      <c r="G14" s="86">
        <v>58.7</v>
      </c>
      <c r="H14" s="86">
        <f t="shared" si="1"/>
        <v>34.392364672862115</v>
      </c>
      <c r="I14" s="86">
        <f t="shared" si="2"/>
        <v>6.8504930312143983</v>
      </c>
      <c r="J14" s="86">
        <f t="shared" si="4"/>
        <v>99.942857704076516</v>
      </c>
    </row>
    <row r="15" spans="1:11" ht="24" customHeight="1">
      <c r="A15" s="243" t="s">
        <v>8</v>
      </c>
      <c r="B15" s="221">
        <v>606062</v>
      </c>
      <c r="C15" s="221">
        <v>466036.80000000005</v>
      </c>
      <c r="D15" s="221">
        <v>1497</v>
      </c>
      <c r="E15" s="244">
        <f t="shared" si="0"/>
        <v>1073595.8</v>
      </c>
      <c r="F15" s="243"/>
      <c r="G15" s="86">
        <f t="shared" si="3"/>
        <v>56.451599382188341</v>
      </c>
      <c r="H15" s="86">
        <f t="shared" si="1"/>
        <v>43.408962665464976</v>
      </c>
      <c r="I15" s="86">
        <f t="shared" si="2"/>
        <v>0.13943795234668391</v>
      </c>
      <c r="J15" s="86">
        <f t="shared" si="4"/>
        <v>100</v>
      </c>
    </row>
    <row r="16" spans="1:11" ht="24" customHeight="1">
      <c r="A16" s="243" t="s">
        <v>9</v>
      </c>
      <c r="B16" s="221">
        <v>274786</v>
      </c>
      <c r="C16" s="221">
        <v>152672</v>
      </c>
      <c r="D16" s="221">
        <v>1800</v>
      </c>
      <c r="E16" s="244">
        <f t="shared" si="0"/>
        <v>429258</v>
      </c>
      <c r="F16" s="243"/>
      <c r="G16" s="86">
        <f t="shared" ref="G16" si="5">B16/E16*100</f>
        <v>64.01418261278765</v>
      </c>
      <c r="H16" s="86">
        <f t="shared" ref="H16" si="6">C16/E16*100</f>
        <v>35.566489151046689</v>
      </c>
      <c r="I16" s="86">
        <f t="shared" ref="I16" si="7">D16/E16*100</f>
        <v>0.41932823616566262</v>
      </c>
      <c r="J16" s="86">
        <f t="shared" ref="J16" si="8">SUM(G16:I16)</f>
        <v>100.00000000000001</v>
      </c>
    </row>
    <row r="17" spans="1:10" ht="24" customHeight="1">
      <c r="A17" s="243" t="s">
        <v>10</v>
      </c>
      <c r="B17" s="221">
        <v>182971.7</v>
      </c>
      <c r="C17" s="224">
        <v>126166.39999999999</v>
      </c>
      <c r="D17" s="224">
        <v>0</v>
      </c>
      <c r="E17" s="244">
        <f t="shared" si="0"/>
        <v>309138.09999999998</v>
      </c>
      <c r="F17" s="243"/>
      <c r="G17" s="86">
        <f t="shared" si="3"/>
        <v>59.187689902991579</v>
      </c>
      <c r="H17" s="86">
        <f t="shared" si="1"/>
        <v>40.812310097008428</v>
      </c>
      <c r="I17" s="86">
        <f t="shared" si="2"/>
        <v>0</v>
      </c>
      <c r="J17" s="86">
        <f t="shared" si="4"/>
        <v>100</v>
      </c>
    </row>
    <row r="18" spans="1:10" ht="24" customHeight="1">
      <c r="A18" s="243" t="s">
        <v>11</v>
      </c>
      <c r="B18" s="221">
        <v>654043</v>
      </c>
      <c r="C18" s="221">
        <v>52664</v>
      </c>
      <c r="D18" s="221">
        <v>500</v>
      </c>
      <c r="E18" s="244">
        <f t="shared" si="0"/>
        <v>707207</v>
      </c>
      <c r="F18" s="243"/>
      <c r="G18" s="86">
        <f t="shared" si="3"/>
        <v>92.482540472591481</v>
      </c>
      <c r="H18" s="86">
        <f t="shared" si="1"/>
        <v>7.4467588697510063</v>
      </c>
      <c r="I18" s="86">
        <f t="shared" si="2"/>
        <v>7.070065765751754E-2</v>
      </c>
      <c r="J18" s="86">
        <f t="shared" si="4"/>
        <v>100</v>
      </c>
    </row>
    <row r="19" spans="1:10" ht="24" customHeight="1">
      <c r="A19" s="243" t="s">
        <v>12</v>
      </c>
      <c r="B19" s="221">
        <v>332388</v>
      </c>
      <c r="C19" s="221">
        <v>65312.800000000003</v>
      </c>
      <c r="D19" s="221">
        <v>25015</v>
      </c>
      <c r="E19" s="244">
        <f t="shared" si="0"/>
        <v>422715.8</v>
      </c>
      <c r="F19" s="243"/>
      <c r="G19" s="86">
        <f t="shared" si="3"/>
        <v>78.631553398287934</v>
      </c>
      <c r="H19" s="86">
        <f t="shared" si="1"/>
        <v>15.450759115225882</v>
      </c>
      <c r="I19" s="86">
        <f t="shared" si="2"/>
        <v>5.9176874864861926</v>
      </c>
      <c r="J19" s="86">
        <f t="shared" si="4"/>
        <v>100</v>
      </c>
    </row>
    <row r="20" spans="1:10" ht="24" customHeight="1" thickBot="1">
      <c r="A20" s="246" t="s">
        <v>13</v>
      </c>
      <c r="B20" s="221">
        <v>802602</v>
      </c>
      <c r="C20" s="122">
        <v>165425.09999999998</v>
      </c>
      <c r="D20" s="122">
        <v>3267.2</v>
      </c>
      <c r="E20" s="247">
        <f t="shared" si="0"/>
        <v>971294.29999999993</v>
      </c>
      <c r="F20" s="246"/>
      <c r="G20" s="86">
        <f t="shared" si="3"/>
        <v>82.632215591093257</v>
      </c>
      <c r="H20" s="86">
        <f t="shared" si="1"/>
        <v>17.031408503066476</v>
      </c>
      <c r="I20" s="86">
        <v>0.4</v>
      </c>
      <c r="J20" s="86">
        <v>100</v>
      </c>
    </row>
    <row r="21" spans="1:10" ht="24.75" customHeight="1" thickTop="1" thickBot="1">
      <c r="A21" s="154" t="s">
        <v>81</v>
      </c>
      <c r="B21" s="155">
        <f>SUM(B5:B20)</f>
        <v>9625105.3000000007</v>
      </c>
      <c r="C21" s="155">
        <f>SUM(C5:C20)</f>
        <v>8223394.8999999985</v>
      </c>
      <c r="D21" s="155">
        <f>SUM(D5:D20)</f>
        <v>266074.8</v>
      </c>
      <c r="E21" s="155">
        <f t="shared" si="0"/>
        <v>18114575</v>
      </c>
      <c r="F21" s="154"/>
      <c r="G21" s="156">
        <f t="shared" si="3"/>
        <v>53.134590792221182</v>
      </c>
      <c r="H21" s="156">
        <f t="shared" si="1"/>
        <v>45.396565472830567</v>
      </c>
      <c r="I21" s="156">
        <f t="shared" si="2"/>
        <v>1.4688437349482391</v>
      </c>
      <c r="J21" s="156">
        <f t="shared" si="4"/>
        <v>99.999999999999986</v>
      </c>
    </row>
    <row r="22" spans="1:10" ht="9.75" customHeight="1" thickTop="1">
      <c r="A22" s="113"/>
      <c r="B22" s="113"/>
      <c r="C22" s="113"/>
      <c r="D22" s="113"/>
      <c r="E22" s="113"/>
      <c r="F22" s="113"/>
      <c r="G22" s="113"/>
      <c r="H22" s="113"/>
      <c r="I22" s="113"/>
      <c r="J22" s="113"/>
    </row>
    <row r="23" spans="1:10" ht="12.75" customHeight="1">
      <c r="A23" s="296" t="s">
        <v>38</v>
      </c>
      <c r="B23" s="296"/>
      <c r="C23" s="296"/>
      <c r="D23" s="296"/>
      <c r="E23" s="296"/>
      <c r="F23" s="296"/>
      <c r="G23" s="296"/>
      <c r="H23" s="296"/>
      <c r="I23" s="296"/>
      <c r="J23" s="296"/>
    </row>
    <row r="24" spans="1:10" ht="3" customHeight="1">
      <c r="A24" s="270"/>
      <c r="B24" s="270"/>
      <c r="C24" s="270"/>
      <c r="D24" s="270"/>
      <c r="E24" s="270"/>
      <c r="F24" s="270"/>
      <c r="G24" s="270"/>
      <c r="H24" s="270"/>
      <c r="I24" s="9"/>
      <c r="J24" s="9"/>
    </row>
    <row r="25" spans="1:10" ht="21" customHeight="1">
      <c r="A25" s="284" t="s">
        <v>204</v>
      </c>
      <c r="B25" s="285"/>
      <c r="C25" s="285"/>
      <c r="D25" s="285"/>
      <c r="E25" s="285"/>
      <c r="F25" s="285"/>
      <c r="G25" s="285"/>
      <c r="H25" s="285"/>
      <c r="I25" s="285"/>
      <c r="J25" s="159"/>
    </row>
    <row r="26" spans="1:10" s="3" customFormat="1" ht="18" customHeight="1">
      <c r="A26" s="295" t="s">
        <v>84</v>
      </c>
      <c r="B26" s="295"/>
      <c r="C26" s="295"/>
      <c r="D26" s="295"/>
      <c r="E26" s="295"/>
      <c r="F26" s="295"/>
      <c r="G26" s="295"/>
      <c r="H26" s="295"/>
      <c r="I26" s="295"/>
      <c r="J26" s="295"/>
    </row>
    <row r="27" spans="1:10" s="3" customFormat="1" ht="8.25" customHeight="1">
      <c r="A27" s="85"/>
      <c r="B27" s="113"/>
      <c r="C27" s="113"/>
      <c r="D27" s="113"/>
      <c r="E27" s="113"/>
      <c r="F27" s="113"/>
      <c r="G27" s="85"/>
      <c r="H27" s="85"/>
      <c r="I27" s="85"/>
      <c r="J27" s="85"/>
    </row>
    <row r="28" spans="1:10" ht="19.5" customHeight="1">
      <c r="A28" s="272" t="s">
        <v>28</v>
      </c>
      <c r="B28" s="272"/>
      <c r="C28" s="272"/>
      <c r="D28" s="272"/>
      <c r="E28" s="272"/>
      <c r="F28" s="272"/>
      <c r="G28" s="272"/>
      <c r="H28" s="273">
        <v>14</v>
      </c>
      <c r="I28" s="273"/>
      <c r="J28" s="273"/>
    </row>
    <row r="30" spans="1:10">
      <c r="H30" s="18"/>
    </row>
  </sheetData>
  <mergeCells count="10">
    <mergeCell ref="A26:J26"/>
    <mergeCell ref="A28:G28"/>
    <mergeCell ref="H28:J28"/>
    <mergeCell ref="A1:J1"/>
    <mergeCell ref="A3:A4"/>
    <mergeCell ref="G3:J3"/>
    <mergeCell ref="A23:J23"/>
    <mergeCell ref="A24:H24"/>
    <mergeCell ref="B3:E3"/>
    <mergeCell ref="A25:I25"/>
  </mergeCells>
  <printOptions horizontalCentered="1"/>
  <pageMargins left="0.511811023622047" right="0.511811023622047" top="0.59055118110236204" bottom="0.196850393700787" header="0.31496062992126" footer="0.31496062992126"/>
  <pageSetup paperSize="9" scale="90" orientation="landscape" r:id="rId1"/>
</worksheet>
</file>

<file path=xl/worksheets/sheet5.xml><?xml version="1.0" encoding="utf-8"?>
<worksheet xmlns="http://schemas.openxmlformats.org/spreadsheetml/2006/main" xmlns:r="http://schemas.openxmlformats.org/officeDocument/2006/relationships">
  <sheetPr>
    <tabColor rgb="FF7030A0"/>
  </sheetPr>
  <dimension ref="A1:G28"/>
  <sheetViews>
    <sheetView rightToLeft="1" view="pageBreakPreview" topLeftCell="A4" zoomScaleSheetLayoutView="100" workbookViewId="0">
      <selection activeCell="A20" sqref="A20"/>
    </sheetView>
  </sheetViews>
  <sheetFormatPr defaultRowHeight="14.25"/>
  <cols>
    <col min="1" max="1" width="14.125" customWidth="1"/>
    <col min="2" max="2" width="15.375" customWidth="1"/>
    <col min="3" max="3" width="15.875" customWidth="1"/>
    <col min="4" max="4" width="14.375" customWidth="1"/>
    <col min="5" max="5" width="16.625" customWidth="1"/>
    <col min="6" max="6" width="15.625" customWidth="1"/>
    <col min="7" max="7" width="15.125" customWidth="1"/>
  </cols>
  <sheetData>
    <row r="1" spans="1:7" ht="24" customHeight="1">
      <c r="A1" s="265" t="s">
        <v>195</v>
      </c>
      <c r="B1" s="266"/>
      <c r="C1" s="266"/>
      <c r="D1" s="266"/>
      <c r="E1" s="266"/>
      <c r="F1" s="266"/>
      <c r="G1" s="266"/>
    </row>
    <row r="2" spans="1:7" ht="19.5" customHeight="1" thickBot="1">
      <c r="A2" s="146" t="s">
        <v>183</v>
      </c>
      <c r="B2" s="10"/>
      <c r="C2" s="10"/>
      <c r="D2" s="10"/>
      <c r="E2" s="10"/>
      <c r="F2" s="10"/>
      <c r="G2" s="10"/>
    </row>
    <row r="3" spans="1:7" ht="47.25" customHeight="1" thickTop="1">
      <c r="A3" s="133" t="s">
        <v>0</v>
      </c>
      <c r="B3" s="133" t="s">
        <v>82</v>
      </c>
      <c r="C3" s="133" t="s">
        <v>48</v>
      </c>
      <c r="D3" s="133" t="s">
        <v>49</v>
      </c>
      <c r="E3" s="133" t="s">
        <v>160</v>
      </c>
      <c r="F3" s="133" t="s">
        <v>79</v>
      </c>
      <c r="G3" s="133" t="s">
        <v>80</v>
      </c>
    </row>
    <row r="4" spans="1:7" ht="22.5" customHeight="1">
      <c r="A4" s="211" t="s">
        <v>1</v>
      </c>
      <c r="B4" s="95">
        <v>2207456.2400000002</v>
      </c>
      <c r="C4" s="221">
        <v>776295</v>
      </c>
      <c r="D4" s="221">
        <f t="shared" ref="D4:D10" si="0">C4/365</f>
        <v>2126.8356164383563</v>
      </c>
      <c r="E4" s="227">
        <f t="shared" ref="E4:E10" si="1">C4*1000</f>
        <v>776295000</v>
      </c>
      <c r="F4" s="221">
        <f t="shared" ref="F4:F10" si="2">E4/365</f>
        <v>2126835.6164383562</v>
      </c>
      <c r="G4" s="221">
        <f t="shared" ref="G4:G11" si="3">F4/B4</f>
        <v>0.96347804223668598</v>
      </c>
    </row>
    <row r="5" spans="1:7" ht="22.5" customHeight="1">
      <c r="A5" s="211" t="s">
        <v>2</v>
      </c>
      <c r="B5" s="95">
        <v>1158134.26</v>
      </c>
      <c r="C5" s="221">
        <v>269741</v>
      </c>
      <c r="D5" s="228">
        <f t="shared" si="0"/>
        <v>739.01643835616437</v>
      </c>
      <c r="E5" s="95">
        <f t="shared" si="1"/>
        <v>269741000</v>
      </c>
      <c r="F5" s="98">
        <f t="shared" si="2"/>
        <v>739016.43835616438</v>
      </c>
      <c r="G5" s="86">
        <f t="shared" si="3"/>
        <v>0.63810946958443693</v>
      </c>
    </row>
    <row r="6" spans="1:7" ht="22.5" customHeight="1">
      <c r="A6" s="211" t="s">
        <v>3</v>
      </c>
      <c r="B6" s="95">
        <v>761254.55999999994</v>
      </c>
      <c r="C6" s="221">
        <v>345757</v>
      </c>
      <c r="D6" s="228">
        <f t="shared" si="0"/>
        <v>947.27945205479455</v>
      </c>
      <c r="E6" s="95">
        <f t="shared" si="1"/>
        <v>345757000</v>
      </c>
      <c r="F6" s="98">
        <f t="shared" si="2"/>
        <v>947279.45205479453</v>
      </c>
      <c r="G6" s="86">
        <f t="shared" si="3"/>
        <v>1.2443662105022986</v>
      </c>
    </row>
    <row r="7" spans="1:7" ht="22.5" customHeight="1">
      <c r="A7" s="211" t="s">
        <v>29</v>
      </c>
      <c r="B7" s="95">
        <v>784238</v>
      </c>
      <c r="C7" s="98">
        <v>726846</v>
      </c>
      <c r="D7" s="228">
        <f t="shared" si="0"/>
        <v>1991.358904109589</v>
      </c>
      <c r="E7" s="95">
        <f t="shared" si="1"/>
        <v>726846000</v>
      </c>
      <c r="F7" s="98">
        <f t="shared" si="2"/>
        <v>1991358.9041095891</v>
      </c>
      <c r="G7" s="86">
        <f t="shared" si="3"/>
        <v>2.539227765180454</v>
      </c>
    </row>
    <row r="8" spans="1:7" ht="22.5" customHeight="1">
      <c r="A8" s="211" t="s">
        <v>33</v>
      </c>
      <c r="B8" s="229">
        <v>5693390.8499999996</v>
      </c>
      <c r="C8" s="221">
        <v>2421808</v>
      </c>
      <c r="D8" s="228">
        <f t="shared" si="0"/>
        <v>6635.0904109589037</v>
      </c>
      <c r="E8" s="95">
        <f t="shared" si="1"/>
        <v>2421808000</v>
      </c>
      <c r="F8" s="98">
        <f t="shared" si="2"/>
        <v>6635090.4109589038</v>
      </c>
      <c r="G8" s="86">
        <f t="shared" si="3"/>
        <v>1.1654022331804086</v>
      </c>
    </row>
    <row r="9" spans="1:7" ht="22.5" customHeight="1">
      <c r="A9" s="211" t="s">
        <v>34</v>
      </c>
      <c r="B9" s="227">
        <v>892340.96</v>
      </c>
      <c r="C9" s="221">
        <v>443562</v>
      </c>
      <c r="D9" s="228">
        <f t="shared" si="0"/>
        <v>1215.2383561643835</v>
      </c>
      <c r="E9" s="95">
        <f t="shared" si="1"/>
        <v>443562000</v>
      </c>
      <c r="F9" s="98">
        <f t="shared" si="2"/>
        <v>1215238.3561643835</v>
      </c>
      <c r="G9" s="221">
        <f t="shared" si="3"/>
        <v>1.3618542806377323</v>
      </c>
    </row>
    <row r="10" spans="1:7" ht="22.5" customHeight="1">
      <c r="A10" s="211" t="s">
        <v>4</v>
      </c>
      <c r="B10" s="95">
        <v>862445.28</v>
      </c>
      <c r="C10" s="221">
        <v>430301</v>
      </c>
      <c r="D10" s="228">
        <f t="shared" si="0"/>
        <v>1178.9068493150685</v>
      </c>
      <c r="E10" s="95">
        <f t="shared" si="1"/>
        <v>430301000</v>
      </c>
      <c r="F10" s="98">
        <f t="shared" si="2"/>
        <v>1178906.8493150685</v>
      </c>
      <c r="G10" s="86">
        <f t="shared" si="3"/>
        <v>1.3669352440714482</v>
      </c>
    </row>
    <row r="11" spans="1:7" ht="22.5" customHeight="1">
      <c r="A11" s="211" t="s">
        <v>35</v>
      </c>
      <c r="B11" s="95">
        <v>866141.375</v>
      </c>
      <c r="C11" s="221">
        <v>505325.6</v>
      </c>
      <c r="D11" s="228">
        <f t="shared" ref="D11:D14" si="4">C11/365</f>
        <v>1384.4536986301368</v>
      </c>
      <c r="E11" s="95">
        <f t="shared" ref="E11:E13" si="5">C11*1000</f>
        <v>505325600</v>
      </c>
      <c r="F11" s="98">
        <f t="shared" ref="F11:F14" si="6">E11/365</f>
        <v>1384453.6986301369</v>
      </c>
      <c r="G11" s="86">
        <f t="shared" si="3"/>
        <v>1.598415384128413</v>
      </c>
    </row>
    <row r="12" spans="1:7" ht="22.5" customHeight="1">
      <c r="A12" s="211" t="s">
        <v>6</v>
      </c>
      <c r="B12" s="96">
        <v>771376.6</v>
      </c>
      <c r="C12" s="224">
        <v>314183</v>
      </c>
      <c r="D12" s="230">
        <f t="shared" si="4"/>
        <v>860.7753424657534</v>
      </c>
      <c r="E12" s="96">
        <f t="shared" si="5"/>
        <v>314183000</v>
      </c>
      <c r="F12" s="122">
        <f t="shared" si="6"/>
        <v>860775.34246575343</v>
      </c>
      <c r="G12" s="215">
        <f t="shared" ref="G12" si="7">F12/B12</f>
        <v>1.1158950666454666</v>
      </c>
    </row>
    <row r="13" spans="1:7" ht="22.5" customHeight="1">
      <c r="A13" s="211" t="s">
        <v>7</v>
      </c>
      <c r="B13" s="95">
        <v>472108.48699999996</v>
      </c>
      <c r="C13" s="98">
        <v>538434</v>
      </c>
      <c r="D13" s="228">
        <f t="shared" si="4"/>
        <v>1475.1616438356164</v>
      </c>
      <c r="E13" s="95">
        <f t="shared" si="5"/>
        <v>538434000</v>
      </c>
      <c r="F13" s="98">
        <f t="shared" si="6"/>
        <v>1475161.6438356165</v>
      </c>
      <c r="G13" s="86">
        <f>F13/B13</f>
        <v>3.1246242854253468</v>
      </c>
    </row>
    <row r="14" spans="1:7" ht="22.5" customHeight="1">
      <c r="A14" s="211" t="s">
        <v>8</v>
      </c>
      <c r="B14" s="227">
        <v>1120056.483</v>
      </c>
      <c r="C14" s="221">
        <v>606062</v>
      </c>
      <c r="D14" s="228">
        <f t="shared" si="4"/>
        <v>1660.4438356164383</v>
      </c>
      <c r="E14" s="95">
        <f>C14*1000</f>
        <v>606062000</v>
      </c>
      <c r="F14" s="98">
        <f t="shared" si="6"/>
        <v>1660443.8356164384</v>
      </c>
      <c r="G14" s="86">
        <f>F14/B14</f>
        <v>1.4824643764116656</v>
      </c>
    </row>
    <row r="15" spans="1:7" ht="22.5" customHeight="1">
      <c r="A15" s="211" t="s">
        <v>73</v>
      </c>
      <c r="B15" s="95">
        <v>564733.4</v>
      </c>
      <c r="C15" s="98">
        <v>274786</v>
      </c>
      <c r="D15" s="228">
        <f t="shared" ref="D15" si="8">C15/365</f>
        <v>752.83835616438353</v>
      </c>
      <c r="E15" s="95">
        <f t="shared" ref="E15" si="9">C15*1000</f>
        <v>274786000</v>
      </c>
      <c r="F15" s="98">
        <f>E15/365</f>
        <v>752838.35616438359</v>
      </c>
      <c r="G15" s="86">
        <f>F15/B15</f>
        <v>1.333086295523487</v>
      </c>
    </row>
    <row r="16" spans="1:7" ht="22.5" customHeight="1">
      <c r="A16" s="211" t="s">
        <v>10</v>
      </c>
      <c r="B16" s="227">
        <v>354050</v>
      </c>
      <c r="C16" s="221">
        <v>182971.7</v>
      </c>
      <c r="D16" s="228">
        <f t="shared" ref="D16" si="10">C16/365</f>
        <v>501.29232876712331</v>
      </c>
      <c r="E16" s="95">
        <f t="shared" ref="E16" si="11">C16*1000</f>
        <v>182971700</v>
      </c>
      <c r="F16" s="98">
        <f t="shared" ref="F16" si="12">E16/365</f>
        <v>501292.32876712328</v>
      </c>
      <c r="G16" s="86">
        <f t="shared" ref="G16" si="13">F16/B16</f>
        <v>1.4158800417091464</v>
      </c>
    </row>
    <row r="17" spans="1:7" ht="22.5" customHeight="1">
      <c r="A17" s="211" t="s">
        <v>11</v>
      </c>
      <c r="B17" s="95">
        <v>1013738</v>
      </c>
      <c r="C17" s="98">
        <v>654043</v>
      </c>
      <c r="D17" s="98">
        <f t="shared" ref="D17:D19" si="14">C17/365</f>
        <v>1791.8986301369864</v>
      </c>
      <c r="E17" s="95">
        <f t="shared" ref="E17" si="15">C17*1000</f>
        <v>654043000</v>
      </c>
      <c r="F17" s="98">
        <f t="shared" ref="F17" si="16">E17/365</f>
        <v>1791898.6301369863</v>
      </c>
      <c r="G17" s="98">
        <f t="shared" ref="G17:G18" si="17">F17/B17</f>
        <v>1.7676151334338717</v>
      </c>
    </row>
    <row r="18" spans="1:7" ht="22.5" customHeight="1">
      <c r="A18" s="211" t="s">
        <v>12</v>
      </c>
      <c r="B18" s="227">
        <v>896007</v>
      </c>
      <c r="C18" s="221">
        <v>332388</v>
      </c>
      <c r="D18" s="228">
        <f t="shared" si="14"/>
        <v>910.6520547945205</v>
      </c>
      <c r="E18" s="95">
        <f t="shared" ref="E18:E20" si="18">C18*1000</f>
        <v>332388000</v>
      </c>
      <c r="F18" s="98">
        <f t="shared" ref="F18:F19" si="19">E18/365</f>
        <v>910652.05479452061</v>
      </c>
      <c r="G18" s="86">
        <f t="shared" si="17"/>
        <v>1.0163447995322812</v>
      </c>
    </row>
    <row r="19" spans="1:7" ht="22.5" customHeight="1" thickBot="1">
      <c r="A19" s="218" t="s">
        <v>13</v>
      </c>
      <c r="B19" s="95">
        <v>2427216</v>
      </c>
      <c r="C19" s="221">
        <v>802602</v>
      </c>
      <c r="D19" s="228">
        <f t="shared" si="14"/>
        <v>2198.9095890410958</v>
      </c>
      <c r="E19" s="95">
        <f t="shared" si="18"/>
        <v>802602000</v>
      </c>
      <c r="F19" s="98">
        <f t="shared" si="19"/>
        <v>2198909.5890410957</v>
      </c>
      <c r="G19" s="86">
        <f t="shared" ref="G19" si="20">F19/B19</f>
        <v>0.90593898072569379</v>
      </c>
    </row>
    <row r="20" spans="1:7" s="1" customFormat="1" ht="22.5" customHeight="1" thickTop="1" thickBot="1">
      <c r="A20" s="134" t="s">
        <v>81</v>
      </c>
      <c r="B20" s="147">
        <v>20844685.639000002</v>
      </c>
      <c r="C20" s="148">
        <f>SUM(C4:C19)</f>
        <v>9625105.3000000007</v>
      </c>
      <c r="D20" s="148">
        <f>C20/365</f>
        <v>26370.151506849317</v>
      </c>
      <c r="E20" s="136">
        <f t="shared" si="18"/>
        <v>9625105300</v>
      </c>
      <c r="F20" s="148">
        <f>SUM(F4:F19)</f>
        <v>26370151.506849315</v>
      </c>
      <c r="G20" s="148">
        <f>F20/B20</f>
        <v>1.2650779178704079</v>
      </c>
    </row>
    <row r="21" spans="1:7" s="1" customFormat="1" ht="5.25" customHeight="1" thickTop="1">
      <c r="A21" s="290"/>
      <c r="B21" s="290"/>
      <c r="C21" s="290"/>
      <c r="D21" s="290"/>
      <c r="E21" s="108"/>
      <c r="F21" s="71"/>
      <c r="G21" s="72"/>
    </row>
    <row r="22" spans="1:7" s="1" customFormat="1" ht="58.5" customHeight="1">
      <c r="A22" s="297" t="s">
        <v>240</v>
      </c>
      <c r="B22" s="298"/>
      <c r="C22" s="298"/>
      <c r="D22" s="298"/>
      <c r="E22" s="298"/>
      <c r="F22" s="298"/>
      <c r="G22" s="298"/>
    </row>
    <row r="23" spans="1:7" s="1" customFormat="1" ht="25.5" customHeight="1">
      <c r="A23" s="275" t="s">
        <v>239</v>
      </c>
      <c r="B23" s="299"/>
      <c r="C23" s="299"/>
      <c r="D23" s="299"/>
      <c r="E23" s="299"/>
      <c r="F23" s="299"/>
      <c r="G23" s="299"/>
    </row>
    <row r="24" spans="1:7" s="1" customFormat="1" ht="3" customHeight="1">
      <c r="A24" s="250"/>
      <c r="B24" s="251"/>
      <c r="C24" s="251"/>
      <c r="D24" s="251"/>
      <c r="E24" s="251"/>
      <c r="F24" s="251"/>
      <c r="G24" s="251"/>
    </row>
    <row r="25" spans="1:7" s="1" customFormat="1" ht="18.75" customHeight="1">
      <c r="A25" s="284" t="s">
        <v>204</v>
      </c>
      <c r="B25" s="285"/>
      <c r="C25" s="285"/>
      <c r="D25" s="285"/>
      <c r="E25" s="285"/>
      <c r="F25" s="285"/>
      <c r="G25" s="285"/>
    </row>
    <row r="26" spans="1:7" s="1" customFormat="1" ht="10.5" customHeight="1">
      <c r="A26" s="286" t="s">
        <v>151</v>
      </c>
      <c r="B26" s="286"/>
      <c r="C26" s="286"/>
      <c r="D26" s="286"/>
      <c r="E26" s="286"/>
      <c r="F26" s="286"/>
      <c r="G26" s="286"/>
    </row>
    <row r="27" spans="1:7" s="1" customFormat="1" ht="6.75" customHeight="1">
      <c r="A27" s="73"/>
      <c r="B27" s="74"/>
      <c r="C27" s="74"/>
      <c r="D27" s="74"/>
      <c r="E27" s="74"/>
      <c r="F27" s="66"/>
      <c r="G27" s="66"/>
    </row>
    <row r="28" spans="1:7" s="1" customFormat="1" ht="16.5" customHeight="1">
      <c r="A28" s="272" t="s">
        <v>28</v>
      </c>
      <c r="B28" s="272"/>
      <c r="C28" s="272"/>
      <c r="D28" s="273">
        <v>15</v>
      </c>
      <c r="E28" s="273"/>
      <c r="F28" s="273"/>
      <c r="G28" s="273"/>
    </row>
  </sheetData>
  <mergeCells count="8">
    <mergeCell ref="A1:G1"/>
    <mergeCell ref="D28:G28"/>
    <mergeCell ref="A21:D21"/>
    <mergeCell ref="A28:C28"/>
    <mergeCell ref="A22:G22"/>
    <mergeCell ref="A26:G26"/>
    <mergeCell ref="A25:G25"/>
    <mergeCell ref="A23:G23"/>
  </mergeCells>
  <printOptions horizontalCentered="1"/>
  <pageMargins left="0.51181102362204722" right="0.51181102362204722" top="0.59055118110236227" bottom="0.19685039370078741" header="0.31496062992125984" footer="0.31496062992125984"/>
  <pageSetup paperSize="9" scale="90" orientation="landscape" r:id="rId1"/>
  <drawing r:id="rId2"/>
</worksheet>
</file>

<file path=xl/worksheets/sheet6.xml><?xml version="1.0" encoding="utf-8"?>
<worksheet xmlns="http://schemas.openxmlformats.org/spreadsheetml/2006/main" xmlns:r="http://schemas.openxmlformats.org/officeDocument/2006/relationships">
  <sheetPr>
    <tabColor rgb="FF7030A0"/>
  </sheetPr>
  <dimension ref="A1:Z21"/>
  <sheetViews>
    <sheetView rightToLeft="1" view="pageBreakPreview" topLeftCell="A7" zoomScaleNormal="80" zoomScaleSheetLayoutView="100" zoomScalePageLayoutView="80" workbookViewId="0">
      <selection activeCell="M10" sqref="M10"/>
    </sheetView>
  </sheetViews>
  <sheetFormatPr defaultColWidth="9" defaultRowHeight="14.25"/>
  <cols>
    <col min="1" max="1" width="5.375" style="22" customWidth="1"/>
    <col min="2" max="2" width="35.75" style="22" customWidth="1"/>
    <col min="3" max="3" width="16.625" style="22" customWidth="1"/>
    <col min="4" max="4" width="14.75" style="22" customWidth="1"/>
    <col min="5" max="5" width="40.375" style="22" customWidth="1"/>
    <col min="6" max="20" width="5.625" style="22" customWidth="1"/>
    <col min="21" max="16384" width="9" style="22"/>
  </cols>
  <sheetData>
    <row r="1" spans="1:26" ht="33.75" customHeight="1">
      <c r="A1" s="302" t="s">
        <v>196</v>
      </c>
      <c r="B1" s="303"/>
      <c r="C1" s="303"/>
      <c r="D1" s="303"/>
      <c r="E1" s="303"/>
    </row>
    <row r="2" spans="1:26" ht="33" customHeight="1" thickBot="1">
      <c r="A2" s="304" t="s">
        <v>184</v>
      </c>
      <c r="B2" s="305"/>
      <c r="C2" s="34"/>
      <c r="D2" s="34"/>
      <c r="E2" s="34"/>
      <c r="F2" s="301">
        <v>2018</v>
      </c>
      <c r="G2" s="301"/>
      <c r="H2" s="301"/>
    </row>
    <row r="3" spans="1:26" ht="43.5" customHeight="1" thickTop="1">
      <c r="A3" s="139" t="s">
        <v>51</v>
      </c>
      <c r="B3" s="140" t="s">
        <v>157</v>
      </c>
      <c r="C3" s="141" t="s">
        <v>21</v>
      </c>
      <c r="D3" s="140" t="s">
        <v>30</v>
      </c>
      <c r="E3" s="141" t="s">
        <v>147</v>
      </c>
      <c r="F3" s="300" t="s">
        <v>207</v>
      </c>
      <c r="G3" s="300"/>
      <c r="H3" s="300"/>
    </row>
    <row r="4" spans="1:26" ht="39.950000000000003" customHeight="1">
      <c r="A4" s="77" t="s">
        <v>87</v>
      </c>
      <c r="B4" s="32" t="s">
        <v>52</v>
      </c>
      <c r="C4" s="195">
        <v>13</v>
      </c>
      <c r="D4" s="196">
        <f>C4/16*100</f>
        <v>81.25</v>
      </c>
      <c r="E4" s="231" t="s">
        <v>229</v>
      </c>
      <c r="F4" s="183" t="s">
        <v>206</v>
      </c>
      <c r="G4" s="181" t="s">
        <v>9</v>
      </c>
      <c r="H4" s="182" t="s">
        <v>10</v>
      </c>
      <c r="I4" s="181" t="s">
        <v>5</v>
      </c>
      <c r="J4" s="174" t="s">
        <v>8</v>
      </c>
      <c r="K4" s="157"/>
      <c r="L4" s="174" t="s">
        <v>4</v>
      </c>
      <c r="M4" s="174" t="s">
        <v>210</v>
      </c>
      <c r="N4" s="173" t="s">
        <v>2</v>
      </c>
      <c r="O4" s="174" t="s">
        <v>13</v>
      </c>
      <c r="P4" s="181" t="s">
        <v>11</v>
      </c>
      <c r="Q4" s="175" t="s">
        <v>6</v>
      </c>
      <c r="S4" s="177" t="s">
        <v>215</v>
      </c>
      <c r="T4" s="174" t="s">
        <v>12</v>
      </c>
    </row>
    <row r="5" spans="1:26" s="39" customFormat="1" ht="39.950000000000003" customHeight="1">
      <c r="A5" s="77" t="s">
        <v>88</v>
      </c>
      <c r="B5" s="31" t="s">
        <v>53</v>
      </c>
      <c r="C5" s="185">
        <v>15</v>
      </c>
      <c r="D5" s="187">
        <f t="shared" ref="D5:D12" si="0">C5/16*100</f>
        <v>93.75</v>
      </c>
      <c r="E5" s="201" t="s">
        <v>83</v>
      </c>
      <c r="F5" s="183" t="s">
        <v>1</v>
      </c>
      <c r="G5" s="181" t="s">
        <v>9</v>
      </c>
      <c r="H5" s="157"/>
      <c r="I5" s="181" t="s">
        <v>5</v>
      </c>
      <c r="J5" s="176" t="s">
        <v>8</v>
      </c>
      <c r="K5" s="173" t="s">
        <v>3</v>
      </c>
      <c r="L5" s="174" t="s">
        <v>4</v>
      </c>
      <c r="M5" s="174" t="s">
        <v>210</v>
      </c>
      <c r="N5" s="173" t="s">
        <v>2</v>
      </c>
      <c r="O5" s="174" t="s">
        <v>13</v>
      </c>
      <c r="P5" s="181" t="s">
        <v>11</v>
      </c>
      <c r="Q5" s="175" t="s">
        <v>6</v>
      </c>
      <c r="R5" s="157" t="s">
        <v>34</v>
      </c>
      <c r="S5" s="177" t="s">
        <v>215</v>
      </c>
      <c r="T5" s="174" t="s">
        <v>12</v>
      </c>
      <c r="U5" s="157" t="s">
        <v>7</v>
      </c>
    </row>
    <row r="6" spans="1:26" s="39" customFormat="1" ht="39.950000000000003" customHeight="1">
      <c r="A6" s="77" t="s">
        <v>89</v>
      </c>
      <c r="B6" s="31" t="s">
        <v>54</v>
      </c>
      <c r="C6" s="185">
        <v>7</v>
      </c>
      <c r="D6" s="187">
        <f t="shared" si="0"/>
        <v>43.75</v>
      </c>
      <c r="E6" s="198" t="s">
        <v>230</v>
      </c>
      <c r="F6" s="181" t="s">
        <v>9</v>
      </c>
      <c r="G6" s="181"/>
      <c r="H6" s="157"/>
      <c r="I6" s="157"/>
      <c r="J6" s="174" t="s">
        <v>8</v>
      </c>
      <c r="K6" s="173" t="s">
        <v>3</v>
      </c>
      <c r="L6" s="157"/>
      <c r="M6" s="174" t="s">
        <v>210</v>
      </c>
      <c r="O6" s="22"/>
      <c r="P6" s="22"/>
      <c r="Q6" s="22"/>
      <c r="R6" s="157" t="s">
        <v>34</v>
      </c>
      <c r="S6" s="178" t="s">
        <v>215</v>
      </c>
      <c r="T6" s="22"/>
      <c r="U6" s="157" t="s">
        <v>7</v>
      </c>
      <c r="V6" s="22"/>
      <c r="W6" s="22"/>
      <c r="X6" s="22"/>
      <c r="Y6" s="22"/>
      <c r="Z6" s="22"/>
    </row>
    <row r="7" spans="1:26" s="39" customFormat="1" ht="39.950000000000003" customHeight="1">
      <c r="A7" s="77" t="s">
        <v>90</v>
      </c>
      <c r="B7" s="115" t="s">
        <v>154</v>
      </c>
      <c r="C7" s="185">
        <v>1</v>
      </c>
      <c r="D7" s="187">
        <f t="shared" si="0"/>
        <v>6.25</v>
      </c>
      <c r="E7" s="201" t="s">
        <v>34</v>
      </c>
      <c r="F7" s="157"/>
      <c r="G7" s="157"/>
      <c r="H7" s="157"/>
      <c r="I7" s="157"/>
      <c r="J7" s="157"/>
      <c r="K7" s="22"/>
      <c r="L7" s="22"/>
      <c r="M7" s="22"/>
      <c r="N7" s="22"/>
      <c r="O7" s="22"/>
      <c r="P7" s="22"/>
      <c r="Q7" s="22"/>
      <c r="R7" s="157" t="s">
        <v>34</v>
      </c>
      <c r="T7" s="22"/>
      <c r="U7" s="22"/>
      <c r="V7" s="22"/>
      <c r="W7" s="22"/>
      <c r="X7" s="22"/>
      <c r="Y7" s="22"/>
      <c r="Z7" s="22"/>
    </row>
    <row r="8" spans="1:26" ht="39.950000000000003" customHeight="1">
      <c r="A8" s="77" t="s">
        <v>91</v>
      </c>
      <c r="B8" s="38" t="s">
        <v>66</v>
      </c>
      <c r="C8" s="170">
        <v>2</v>
      </c>
      <c r="D8" s="187">
        <f t="shared" si="0"/>
        <v>12.5</v>
      </c>
      <c r="E8" s="232" t="s">
        <v>231</v>
      </c>
      <c r="F8" s="157"/>
      <c r="G8" s="157"/>
      <c r="H8" s="157"/>
      <c r="I8" s="157"/>
      <c r="J8" s="157"/>
      <c r="S8" s="172" t="s">
        <v>215</v>
      </c>
      <c r="U8" s="157" t="s">
        <v>7</v>
      </c>
    </row>
    <row r="9" spans="1:26" ht="39.950000000000003" customHeight="1">
      <c r="A9" s="77" t="s">
        <v>92</v>
      </c>
      <c r="B9" s="38" t="s">
        <v>155</v>
      </c>
      <c r="C9" s="170">
        <v>1</v>
      </c>
      <c r="D9" s="187">
        <f t="shared" si="0"/>
        <v>6.25</v>
      </c>
      <c r="E9" s="232" t="s">
        <v>76</v>
      </c>
      <c r="F9" s="157"/>
      <c r="G9" s="157"/>
      <c r="H9" s="157"/>
      <c r="I9" s="157"/>
      <c r="J9" s="157"/>
      <c r="S9" s="172" t="s">
        <v>215</v>
      </c>
    </row>
    <row r="10" spans="1:26" ht="39.950000000000003" customHeight="1">
      <c r="A10" s="77" t="s">
        <v>93</v>
      </c>
      <c r="B10" s="38" t="s">
        <v>156</v>
      </c>
      <c r="C10" s="170">
        <v>0</v>
      </c>
      <c r="D10" s="187">
        <f t="shared" si="0"/>
        <v>0</v>
      </c>
      <c r="E10" s="232" t="s">
        <v>75</v>
      </c>
      <c r="F10" s="157"/>
      <c r="G10" s="157"/>
      <c r="H10" s="157"/>
      <c r="I10" s="157"/>
      <c r="J10" s="157"/>
    </row>
    <row r="11" spans="1:26" ht="39.950000000000003" customHeight="1">
      <c r="A11" s="77" t="s">
        <v>94</v>
      </c>
      <c r="B11" s="42" t="s">
        <v>67</v>
      </c>
      <c r="C11" s="170">
        <v>0</v>
      </c>
      <c r="D11" s="187">
        <f t="shared" si="0"/>
        <v>0</v>
      </c>
      <c r="E11" s="201" t="s">
        <v>242</v>
      </c>
      <c r="F11" s="157"/>
      <c r="G11" s="157"/>
      <c r="H11" s="157"/>
      <c r="I11" s="157"/>
      <c r="J11" s="157"/>
    </row>
    <row r="12" spans="1:26" ht="39.950000000000003" customHeight="1" thickBot="1">
      <c r="A12" s="62" t="s">
        <v>95</v>
      </c>
      <c r="B12" s="33" t="s">
        <v>43</v>
      </c>
      <c r="C12" s="203">
        <v>0</v>
      </c>
      <c r="D12" s="204">
        <f t="shared" si="0"/>
        <v>0</v>
      </c>
      <c r="E12" s="205" t="s">
        <v>75</v>
      </c>
    </row>
    <row r="13" spans="1:26" ht="9.75" customHeight="1" thickTop="1">
      <c r="B13" s="27"/>
      <c r="C13" s="57"/>
      <c r="D13" s="58"/>
      <c r="E13" s="59"/>
    </row>
    <row r="14" spans="1:26" ht="18" customHeight="1">
      <c r="A14" s="284" t="s">
        <v>204</v>
      </c>
      <c r="B14" s="285"/>
      <c r="C14" s="285"/>
      <c r="D14" s="285"/>
      <c r="E14" s="285"/>
    </row>
    <row r="15" spans="1:26" ht="15.75" customHeight="1">
      <c r="A15" s="294" t="s">
        <v>243</v>
      </c>
      <c r="B15" s="286"/>
      <c r="C15" s="286"/>
      <c r="D15" s="286"/>
      <c r="E15" s="286"/>
    </row>
    <row r="16" spans="1:26" ht="15.75" customHeight="1">
      <c r="A16" s="49"/>
      <c r="B16" s="49"/>
      <c r="C16" s="49"/>
      <c r="D16" s="49"/>
      <c r="E16" s="49"/>
    </row>
    <row r="17" spans="1:5" ht="15.75" customHeight="1">
      <c r="A17" s="49"/>
      <c r="B17" s="49"/>
      <c r="C17" s="49"/>
      <c r="D17" s="49"/>
      <c r="E17" s="49"/>
    </row>
    <row r="18" spans="1:5" ht="15.75" customHeight="1">
      <c r="A18" s="105"/>
      <c r="B18" s="105"/>
      <c r="C18" s="105"/>
      <c r="D18" s="105"/>
      <c r="E18" s="105"/>
    </row>
    <row r="19" spans="1:5" s="23" customFormat="1" ht="13.5" customHeight="1">
      <c r="B19" s="29"/>
      <c r="C19" s="29"/>
      <c r="D19" s="29"/>
      <c r="E19" s="29"/>
    </row>
    <row r="20" spans="1:5" s="23" customFormat="1" ht="15.75" customHeight="1">
      <c r="B20" s="29"/>
      <c r="C20" s="29"/>
      <c r="D20" s="29"/>
      <c r="E20" s="29"/>
    </row>
    <row r="21" spans="1:5" ht="25.5" customHeight="1">
      <c r="A21" s="272" t="s">
        <v>28</v>
      </c>
      <c r="B21" s="272"/>
      <c r="C21" s="272"/>
      <c r="D21" s="272"/>
      <c r="E21" s="48">
        <v>16</v>
      </c>
    </row>
  </sheetData>
  <mergeCells count="7">
    <mergeCell ref="F3:H3"/>
    <mergeCell ref="F2:H2"/>
    <mergeCell ref="A1:E1"/>
    <mergeCell ref="A2:B2"/>
    <mergeCell ref="A21:D21"/>
    <mergeCell ref="A15:E15"/>
    <mergeCell ref="A14:E14"/>
  </mergeCells>
  <printOptions horizontalCentered="1"/>
  <pageMargins left="0.70866141732283505" right="0.70866141732283505" top="0.511811023622047" bottom="0.23622047244094499" header="0.31496062992126" footer="0.31496062992126"/>
  <pageSetup paperSize="9" scale="90" orientation="landscape" r:id="rId1"/>
</worksheet>
</file>

<file path=xl/worksheets/sheet7.xml><?xml version="1.0" encoding="utf-8"?>
<worksheet xmlns="http://schemas.openxmlformats.org/spreadsheetml/2006/main" xmlns:r="http://schemas.openxmlformats.org/officeDocument/2006/relationships">
  <sheetPr>
    <tabColor rgb="FF7030A0"/>
  </sheetPr>
  <dimension ref="A1:H307"/>
  <sheetViews>
    <sheetView rightToLeft="1" view="pageBreakPreview" zoomScaleNormal="80" zoomScaleSheetLayoutView="100" zoomScalePageLayoutView="80" workbookViewId="0">
      <selection activeCell="D9" sqref="D9"/>
    </sheetView>
  </sheetViews>
  <sheetFormatPr defaultColWidth="9" defaultRowHeight="14.25"/>
  <cols>
    <col min="1" max="1" width="7" style="22" customWidth="1"/>
    <col min="2" max="2" width="25.375" style="22" customWidth="1"/>
    <col min="3" max="3" width="18" style="22" customWidth="1"/>
    <col min="4" max="4" width="17.875" style="22" customWidth="1"/>
    <col min="5" max="5" width="28.125" style="22" customWidth="1"/>
    <col min="6" max="16384" width="9" style="22"/>
  </cols>
  <sheetData>
    <row r="1" spans="1:8" ht="39" customHeight="1">
      <c r="A1" s="302" t="s">
        <v>197</v>
      </c>
      <c r="B1" s="303"/>
      <c r="C1" s="303"/>
      <c r="D1" s="303"/>
      <c r="E1" s="303"/>
    </row>
    <row r="2" spans="1:8" ht="33" customHeight="1" thickBot="1">
      <c r="A2" s="304" t="s">
        <v>185</v>
      </c>
      <c r="B2" s="305"/>
      <c r="C2" s="34"/>
      <c r="D2" s="34"/>
      <c r="E2" s="34"/>
    </row>
    <row r="3" spans="1:8" ht="43.5" customHeight="1" thickTop="1">
      <c r="A3" s="139" t="s">
        <v>51</v>
      </c>
      <c r="B3" s="257" t="s">
        <v>50</v>
      </c>
      <c r="C3" s="257" t="s">
        <v>21</v>
      </c>
      <c r="D3" s="257" t="s">
        <v>30</v>
      </c>
      <c r="E3" s="257" t="s">
        <v>147</v>
      </c>
    </row>
    <row r="4" spans="1:8" ht="39.950000000000003" customHeight="1">
      <c r="A4" s="77" t="s">
        <v>87</v>
      </c>
      <c r="B4" s="27" t="s">
        <v>39</v>
      </c>
      <c r="C4" s="259">
        <v>2</v>
      </c>
      <c r="D4" s="233">
        <f>C4/3*100</f>
        <v>66.666666666666657</v>
      </c>
      <c r="E4" s="260" t="s">
        <v>222</v>
      </c>
    </row>
    <row r="5" spans="1:8" ht="39.950000000000003" customHeight="1">
      <c r="A5" s="61" t="s">
        <v>88</v>
      </c>
      <c r="B5" s="30" t="s">
        <v>40</v>
      </c>
      <c r="C5" s="185">
        <v>1</v>
      </c>
      <c r="D5" s="187">
        <f>C5/3*100</f>
        <v>33.333333333333329</v>
      </c>
      <c r="E5" s="201" t="s">
        <v>7</v>
      </c>
    </row>
    <row r="6" spans="1:8" ht="39.950000000000003" customHeight="1">
      <c r="A6" s="61" t="s">
        <v>89</v>
      </c>
      <c r="B6" s="30" t="s">
        <v>41</v>
      </c>
      <c r="C6" s="185">
        <v>3</v>
      </c>
      <c r="D6" s="233">
        <f>C6/3*100</f>
        <v>100</v>
      </c>
      <c r="E6" s="202" t="s">
        <v>241</v>
      </c>
    </row>
    <row r="7" spans="1:8" ht="39.950000000000003" customHeight="1">
      <c r="A7" s="61" t="s">
        <v>90</v>
      </c>
      <c r="B7" s="30" t="s">
        <v>42</v>
      </c>
      <c r="C7" s="185">
        <v>0</v>
      </c>
      <c r="D7" s="187">
        <v>0</v>
      </c>
      <c r="E7" s="201" t="s">
        <v>75</v>
      </c>
    </row>
    <row r="8" spans="1:8" ht="39.950000000000003" customHeight="1" thickBot="1">
      <c r="A8" s="62" t="s">
        <v>91</v>
      </c>
      <c r="B8" s="258" t="s">
        <v>43</v>
      </c>
      <c r="C8" s="203">
        <v>0</v>
      </c>
      <c r="D8" s="204">
        <v>0</v>
      </c>
      <c r="E8" s="205" t="s">
        <v>75</v>
      </c>
    </row>
    <row r="9" spans="1:8" ht="39.950000000000003" customHeight="1" thickTop="1" thickBot="1">
      <c r="A9" s="261"/>
      <c r="B9" s="262" t="s">
        <v>244</v>
      </c>
      <c r="C9" s="263">
        <v>3</v>
      </c>
      <c r="D9" s="134"/>
      <c r="E9" s="262" t="s">
        <v>241</v>
      </c>
    </row>
    <row r="10" spans="1:8" ht="18" customHeight="1" thickTop="1">
      <c r="B10" s="27"/>
      <c r="C10" s="57"/>
      <c r="D10" s="58"/>
      <c r="E10" s="59"/>
    </row>
    <row r="11" spans="1:8" ht="27.75" customHeight="1">
      <c r="A11" s="284" t="s">
        <v>204</v>
      </c>
      <c r="B11" s="285"/>
      <c r="C11" s="285"/>
      <c r="D11" s="285"/>
      <c r="E11" s="285"/>
      <c r="F11" s="112"/>
      <c r="G11" s="112"/>
      <c r="H11" s="112"/>
    </row>
    <row r="12" spans="1:8" ht="24.75" customHeight="1">
      <c r="A12" s="286" t="s">
        <v>84</v>
      </c>
      <c r="B12" s="286"/>
      <c r="C12" s="286"/>
      <c r="D12" s="286"/>
      <c r="E12" s="286"/>
      <c r="F12" s="286"/>
      <c r="G12" s="286"/>
      <c r="H12" s="286"/>
    </row>
    <row r="13" spans="1:8" ht="30" customHeight="1">
      <c r="B13" s="27"/>
      <c r="C13" s="35"/>
      <c r="D13" s="36"/>
      <c r="E13" s="27"/>
    </row>
    <row r="14" spans="1:8" ht="27" customHeight="1">
      <c r="B14" s="27"/>
      <c r="C14" s="35"/>
      <c r="D14" s="36"/>
      <c r="E14" s="27"/>
    </row>
    <row r="15" spans="1:8" ht="30" customHeight="1">
      <c r="F15" s="43"/>
      <c r="G15" s="43"/>
    </row>
    <row r="16" spans="1:8" ht="30" customHeight="1">
      <c r="F16" s="47"/>
      <c r="G16" s="46"/>
    </row>
    <row r="17" spans="1:5" s="23" customFormat="1" ht="15.75" customHeight="1">
      <c r="B17" s="29"/>
      <c r="C17" s="29"/>
      <c r="D17" s="29"/>
      <c r="E17" s="29"/>
    </row>
    <row r="18" spans="1:5" s="23" customFormat="1" ht="22.5" customHeight="1">
      <c r="B18" s="29"/>
      <c r="C18" s="29"/>
      <c r="D18" s="29"/>
      <c r="E18" s="29"/>
    </row>
    <row r="19" spans="1:5" s="23" customFormat="1" ht="15.75" customHeight="1">
      <c r="B19" s="29"/>
      <c r="C19" s="29"/>
      <c r="D19" s="29"/>
      <c r="E19" s="29"/>
    </row>
    <row r="20" spans="1:5" ht="24.75" customHeight="1">
      <c r="A20" s="272" t="s">
        <v>28</v>
      </c>
      <c r="B20" s="272"/>
      <c r="C20" s="272"/>
      <c r="D20" s="272"/>
      <c r="E20" s="48">
        <v>17</v>
      </c>
    </row>
    <row r="21" spans="1:5" ht="13.5" customHeight="1"/>
    <row r="22" spans="1:5" ht="13.5" customHeight="1"/>
    <row r="23" spans="1:5" ht="13.5" customHeight="1"/>
    <row r="24" spans="1:5">
      <c r="B24" s="24"/>
    </row>
    <row r="25" spans="1:5">
      <c r="B25" s="24"/>
    </row>
    <row r="26" spans="1:5">
      <c r="B26" s="24"/>
    </row>
    <row r="27" spans="1:5">
      <c r="B27" s="24"/>
    </row>
    <row r="28" spans="1:5">
      <c r="B28" s="24"/>
    </row>
    <row r="29" spans="1:5">
      <c r="B29" s="24"/>
    </row>
    <row r="30" spans="1:5">
      <c r="B30" s="24"/>
    </row>
    <row r="31" spans="1:5">
      <c r="B31" s="24"/>
    </row>
    <row r="32" spans="1:5">
      <c r="B32" s="24"/>
    </row>
    <row r="33" spans="2:2">
      <c r="B33" s="24"/>
    </row>
    <row r="34" spans="2:2">
      <c r="B34" s="24"/>
    </row>
    <row r="35" spans="2:2">
      <c r="B35" s="24"/>
    </row>
    <row r="36" spans="2:2">
      <c r="B36" s="24"/>
    </row>
    <row r="37" spans="2:2">
      <c r="B37" s="24"/>
    </row>
    <row r="38" spans="2:2">
      <c r="B38" s="24"/>
    </row>
    <row r="39" spans="2:2">
      <c r="B39" s="24"/>
    </row>
    <row r="40" spans="2:2">
      <c r="B40" s="24"/>
    </row>
    <row r="41" spans="2:2">
      <c r="B41" s="24"/>
    </row>
    <row r="42" spans="2:2">
      <c r="B42" s="24"/>
    </row>
    <row r="43" spans="2:2">
      <c r="B43" s="24"/>
    </row>
    <row r="44" spans="2:2">
      <c r="B44" s="24"/>
    </row>
    <row r="45" spans="2:2">
      <c r="B45" s="24"/>
    </row>
    <row r="46" spans="2:2">
      <c r="B46" s="24"/>
    </row>
    <row r="47" spans="2:2">
      <c r="B47" s="24"/>
    </row>
    <row r="48" spans="2:2">
      <c r="B48" s="24"/>
    </row>
    <row r="49" spans="2:2">
      <c r="B49" s="24"/>
    </row>
    <row r="50" spans="2:2">
      <c r="B50" s="24"/>
    </row>
    <row r="51" spans="2:2">
      <c r="B51" s="24"/>
    </row>
    <row r="52" spans="2:2">
      <c r="B52" s="24"/>
    </row>
    <row r="53" spans="2:2">
      <c r="B53" s="24"/>
    </row>
    <row r="54" spans="2:2">
      <c r="B54" s="24"/>
    </row>
    <row r="55" spans="2:2">
      <c r="B55" s="24"/>
    </row>
    <row r="56" spans="2:2">
      <c r="B56" s="24"/>
    </row>
    <row r="57" spans="2:2">
      <c r="B57" s="24"/>
    </row>
    <row r="58" spans="2:2">
      <c r="B58" s="24"/>
    </row>
    <row r="59" spans="2:2">
      <c r="B59" s="24"/>
    </row>
    <row r="60" spans="2:2">
      <c r="B60" s="24"/>
    </row>
    <row r="61" spans="2:2">
      <c r="B61" s="24"/>
    </row>
    <row r="62" spans="2:2">
      <c r="B62" s="24"/>
    </row>
    <row r="63" spans="2:2">
      <c r="B63" s="24"/>
    </row>
    <row r="64" spans="2:2">
      <c r="B64" s="24"/>
    </row>
    <row r="65" spans="2:2">
      <c r="B65" s="24"/>
    </row>
    <row r="66" spans="2:2">
      <c r="B66" s="24"/>
    </row>
    <row r="67" spans="2:2">
      <c r="B67" s="24"/>
    </row>
    <row r="68" spans="2:2">
      <c r="B68" s="24"/>
    </row>
    <row r="69" spans="2:2">
      <c r="B69" s="24"/>
    </row>
    <row r="70" spans="2:2">
      <c r="B70" s="24"/>
    </row>
    <row r="71" spans="2:2">
      <c r="B71" s="24"/>
    </row>
    <row r="72" spans="2:2">
      <c r="B72" s="24"/>
    </row>
    <row r="73" spans="2:2">
      <c r="B73" s="24"/>
    </row>
    <row r="74" spans="2:2">
      <c r="B74" s="24"/>
    </row>
    <row r="75" spans="2:2">
      <c r="B75" s="24"/>
    </row>
    <row r="76" spans="2:2">
      <c r="B76" s="24"/>
    </row>
    <row r="77" spans="2:2">
      <c r="B77" s="24"/>
    </row>
    <row r="78" spans="2:2">
      <c r="B78" s="24"/>
    </row>
    <row r="79" spans="2:2">
      <c r="B79" s="24"/>
    </row>
    <row r="80" spans="2:2">
      <c r="B80" s="24"/>
    </row>
    <row r="81" spans="2:2">
      <c r="B81" s="24"/>
    </row>
    <row r="82" spans="2:2">
      <c r="B82" s="24"/>
    </row>
    <row r="83" spans="2:2">
      <c r="B83" s="24"/>
    </row>
    <row r="84" spans="2:2">
      <c r="B84" s="24"/>
    </row>
    <row r="85" spans="2:2">
      <c r="B85" s="24"/>
    </row>
    <row r="86" spans="2:2">
      <c r="B86" s="24"/>
    </row>
    <row r="87" spans="2:2">
      <c r="B87" s="24"/>
    </row>
    <row r="88" spans="2:2">
      <c r="B88" s="24"/>
    </row>
    <row r="89" spans="2:2">
      <c r="B89" s="24"/>
    </row>
    <row r="90" spans="2:2">
      <c r="B90" s="24"/>
    </row>
    <row r="91" spans="2:2">
      <c r="B91" s="24"/>
    </row>
    <row r="92" spans="2:2">
      <c r="B92" s="24"/>
    </row>
    <row r="93" spans="2:2">
      <c r="B93" s="24"/>
    </row>
    <row r="94" spans="2:2">
      <c r="B94" s="24"/>
    </row>
    <row r="95" spans="2:2">
      <c r="B95" s="24"/>
    </row>
    <row r="96" spans="2:2">
      <c r="B96" s="24"/>
    </row>
    <row r="97" spans="2:2">
      <c r="B97" s="24"/>
    </row>
    <row r="98" spans="2:2">
      <c r="B98" s="24"/>
    </row>
    <row r="99" spans="2:2">
      <c r="B99" s="24"/>
    </row>
    <row r="100" spans="2:2">
      <c r="B100" s="24"/>
    </row>
    <row r="101" spans="2:2">
      <c r="B101" s="24"/>
    </row>
    <row r="102" spans="2:2">
      <c r="B102" s="24"/>
    </row>
    <row r="103" spans="2:2">
      <c r="B103" s="24"/>
    </row>
    <row r="104" spans="2:2">
      <c r="B104" s="24"/>
    </row>
    <row r="105" spans="2:2">
      <c r="B105" s="24"/>
    </row>
    <row r="106" spans="2:2">
      <c r="B106" s="24"/>
    </row>
    <row r="107" spans="2:2">
      <c r="B107" s="24"/>
    </row>
    <row r="108" spans="2:2">
      <c r="B108" s="24"/>
    </row>
    <row r="109" spans="2:2">
      <c r="B109" s="24"/>
    </row>
    <row r="110" spans="2:2">
      <c r="B110" s="24"/>
    </row>
    <row r="111" spans="2:2">
      <c r="B111" s="24"/>
    </row>
    <row r="112" spans="2:2">
      <c r="B112" s="24"/>
    </row>
    <row r="113" spans="2:2">
      <c r="B113" s="24"/>
    </row>
    <row r="114" spans="2:2">
      <c r="B114" s="24"/>
    </row>
    <row r="115" spans="2:2">
      <c r="B115" s="24"/>
    </row>
    <row r="116" spans="2:2">
      <c r="B116" s="24"/>
    </row>
    <row r="117" spans="2:2">
      <c r="B117" s="24"/>
    </row>
    <row r="118" spans="2:2">
      <c r="B118" s="24"/>
    </row>
    <row r="119" spans="2:2">
      <c r="B119" s="24"/>
    </row>
    <row r="120" spans="2:2">
      <c r="B120" s="24"/>
    </row>
    <row r="121" spans="2:2">
      <c r="B121" s="24"/>
    </row>
    <row r="122" spans="2:2">
      <c r="B122" s="24"/>
    </row>
    <row r="123" spans="2:2">
      <c r="B123" s="24"/>
    </row>
    <row r="124" spans="2:2">
      <c r="B124" s="24"/>
    </row>
    <row r="125" spans="2:2">
      <c r="B125" s="24"/>
    </row>
    <row r="126" spans="2:2">
      <c r="B126" s="24"/>
    </row>
    <row r="127" spans="2:2">
      <c r="B127" s="24"/>
    </row>
    <row r="128" spans="2:2">
      <c r="B128" s="24"/>
    </row>
    <row r="129" spans="2:2">
      <c r="B129" s="24"/>
    </row>
    <row r="130" spans="2:2">
      <c r="B130" s="24"/>
    </row>
    <row r="131" spans="2:2">
      <c r="B131" s="24"/>
    </row>
    <row r="132" spans="2:2">
      <c r="B132" s="24"/>
    </row>
    <row r="133" spans="2:2">
      <c r="B133" s="24"/>
    </row>
    <row r="134" spans="2:2">
      <c r="B134" s="24"/>
    </row>
    <row r="135" spans="2:2">
      <c r="B135" s="24"/>
    </row>
    <row r="136" spans="2:2">
      <c r="B136" s="24"/>
    </row>
    <row r="137" spans="2:2">
      <c r="B137" s="24"/>
    </row>
    <row r="138" spans="2:2">
      <c r="B138" s="24"/>
    </row>
    <row r="139" spans="2:2">
      <c r="B139" s="24"/>
    </row>
    <row r="140" spans="2:2">
      <c r="B140" s="24"/>
    </row>
    <row r="141" spans="2:2">
      <c r="B141" s="24"/>
    </row>
    <row r="142" spans="2:2">
      <c r="B142" s="24"/>
    </row>
    <row r="143" spans="2:2">
      <c r="B143" s="24"/>
    </row>
    <row r="144" spans="2:2">
      <c r="B144" s="24"/>
    </row>
    <row r="145" spans="2:2">
      <c r="B145" s="24"/>
    </row>
    <row r="146" spans="2:2">
      <c r="B146" s="24"/>
    </row>
    <row r="147" spans="2:2">
      <c r="B147" s="24"/>
    </row>
    <row r="148" spans="2:2">
      <c r="B148" s="24"/>
    </row>
    <row r="149" spans="2:2">
      <c r="B149" s="24"/>
    </row>
    <row r="150" spans="2:2">
      <c r="B150" s="24"/>
    </row>
    <row r="151" spans="2:2">
      <c r="B151" s="24"/>
    </row>
    <row r="152" spans="2:2">
      <c r="B152" s="24"/>
    </row>
    <row r="153" spans="2:2">
      <c r="B153" s="24"/>
    </row>
    <row r="154" spans="2:2">
      <c r="B154" s="24"/>
    </row>
    <row r="155" spans="2:2">
      <c r="B155" s="24"/>
    </row>
    <row r="156" spans="2:2">
      <c r="B156" s="24"/>
    </row>
    <row r="157" spans="2:2">
      <c r="B157" s="24"/>
    </row>
    <row r="158" spans="2:2">
      <c r="B158" s="24"/>
    </row>
    <row r="159" spans="2:2">
      <c r="B159" s="24"/>
    </row>
    <row r="160" spans="2:2">
      <c r="B160" s="24"/>
    </row>
    <row r="161" spans="2:2">
      <c r="B161" s="24"/>
    </row>
    <row r="162" spans="2:2">
      <c r="B162" s="24"/>
    </row>
    <row r="163" spans="2:2">
      <c r="B163" s="24"/>
    </row>
    <row r="164" spans="2:2">
      <c r="B164" s="24"/>
    </row>
    <row r="165" spans="2:2">
      <c r="B165" s="24"/>
    </row>
    <row r="166" spans="2:2">
      <c r="B166" s="24"/>
    </row>
    <row r="167" spans="2:2">
      <c r="B167" s="24"/>
    </row>
    <row r="168" spans="2:2">
      <c r="B168" s="24"/>
    </row>
    <row r="169" spans="2:2">
      <c r="B169" s="24"/>
    </row>
    <row r="170" spans="2:2">
      <c r="B170" s="24"/>
    </row>
    <row r="171" spans="2:2">
      <c r="B171" s="24"/>
    </row>
    <row r="172" spans="2:2">
      <c r="B172" s="24"/>
    </row>
    <row r="173" spans="2:2">
      <c r="B173" s="24"/>
    </row>
    <row r="174" spans="2:2">
      <c r="B174" s="24"/>
    </row>
    <row r="175" spans="2:2">
      <c r="B175" s="24"/>
    </row>
    <row r="176" spans="2:2">
      <c r="B176" s="24"/>
    </row>
    <row r="177" spans="2:2">
      <c r="B177" s="24"/>
    </row>
    <row r="178" spans="2:2">
      <c r="B178" s="24"/>
    </row>
    <row r="179" spans="2:2">
      <c r="B179" s="24"/>
    </row>
    <row r="180" spans="2:2">
      <c r="B180" s="24"/>
    </row>
    <row r="181" spans="2:2">
      <c r="B181" s="24"/>
    </row>
    <row r="182" spans="2:2">
      <c r="B182" s="24"/>
    </row>
    <row r="183" spans="2:2">
      <c r="B183" s="24"/>
    </row>
    <row r="184" spans="2:2">
      <c r="B184" s="24"/>
    </row>
    <row r="185" spans="2:2">
      <c r="B185" s="24"/>
    </row>
    <row r="186" spans="2:2">
      <c r="B186" s="24"/>
    </row>
    <row r="187" spans="2:2">
      <c r="B187" s="24"/>
    </row>
    <row r="188" spans="2:2">
      <c r="B188" s="24"/>
    </row>
    <row r="189" spans="2:2">
      <c r="B189" s="24"/>
    </row>
    <row r="190" spans="2:2">
      <c r="B190" s="24"/>
    </row>
    <row r="191" spans="2:2">
      <c r="B191" s="24"/>
    </row>
    <row r="192" spans="2:2">
      <c r="B192" s="24"/>
    </row>
    <row r="193" spans="2:2">
      <c r="B193" s="24"/>
    </row>
    <row r="194" spans="2:2">
      <c r="B194" s="24"/>
    </row>
    <row r="195" spans="2:2">
      <c r="B195" s="24"/>
    </row>
    <row r="196" spans="2:2">
      <c r="B196" s="24"/>
    </row>
    <row r="197" spans="2:2">
      <c r="B197" s="24"/>
    </row>
    <row r="198" spans="2:2">
      <c r="B198" s="24"/>
    </row>
    <row r="199" spans="2:2">
      <c r="B199" s="24"/>
    </row>
    <row r="200" spans="2:2">
      <c r="B200" s="24"/>
    </row>
    <row r="201" spans="2:2">
      <c r="B201" s="24"/>
    </row>
    <row r="202" spans="2:2">
      <c r="B202" s="24"/>
    </row>
    <row r="203" spans="2:2">
      <c r="B203" s="24"/>
    </row>
    <row r="204" spans="2:2">
      <c r="B204" s="24"/>
    </row>
    <row r="205" spans="2:2">
      <c r="B205" s="24"/>
    </row>
    <row r="206" spans="2:2">
      <c r="B206" s="24"/>
    </row>
    <row r="207" spans="2:2">
      <c r="B207" s="24"/>
    </row>
    <row r="208" spans="2:2">
      <c r="B208" s="24"/>
    </row>
    <row r="209" spans="2:2">
      <c r="B209" s="24"/>
    </row>
    <row r="210" spans="2:2">
      <c r="B210" s="24"/>
    </row>
    <row r="211" spans="2:2">
      <c r="B211" s="24"/>
    </row>
    <row r="212" spans="2:2">
      <c r="B212" s="24"/>
    </row>
    <row r="213" spans="2:2">
      <c r="B213" s="24"/>
    </row>
    <row r="214" spans="2:2">
      <c r="B214" s="24"/>
    </row>
    <row r="215" spans="2:2">
      <c r="B215" s="24"/>
    </row>
    <row r="216" spans="2:2">
      <c r="B216" s="24"/>
    </row>
    <row r="217" spans="2:2">
      <c r="B217" s="24"/>
    </row>
    <row r="218" spans="2:2">
      <c r="B218" s="24"/>
    </row>
    <row r="219" spans="2:2">
      <c r="B219" s="24"/>
    </row>
    <row r="220" spans="2:2">
      <c r="B220" s="24"/>
    </row>
    <row r="221" spans="2:2">
      <c r="B221" s="24"/>
    </row>
    <row r="222" spans="2:2">
      <c r="B222" s="24"/>
    </row>
    <row r="223" spans="2:2">
      <c r="B223" s="24"/>
    </row>
    <row r="224" spans="2:2">
      <c r="B224" s="24"/>
    </row>
    <row r="225" spans="2:2">
      <c r="B225" s="24"/>
    </row>
    <row r="226" spans="2:2">
      <c r="B226" s="24"/>
    </row>
    <row r="227" spans="2:2">
      <c r="B227" s="24"/>
    </row>
    <row r="228" spans="2:2">
      <c r="B228" s="24"/>
    </row>
    <row r="229" spans="2:2">
      <c r="B229" s="24"/>
    </row>
    <row r="230" spans="2:2">
      <c r="B230" s="24"/>
    </row>
    <row r="231" spans="2:2">
      <c r="B231" s="24"/>
    </row>
    <row r="232" spans="2:2">
      <c r="B232" s="24"/>
    </row>
    <row r="233" spans="2:2">
      <c r="B233" s="24"/>
    </row>
    <row r="234" spans="2:2">
      <c r="B234" s="24"/>
    </row>
    <row r="235" spans="2:2">
      <c r="B235" s="24"/>
    </row>
    <row r="236" spans="2:2">
      <c r="B236" s="24"/>
    </row>
    <row r="237" spans="2:2">
      <c r="B237" s="24"/>
    </row>
    <row r="238" spans="2:2">
      <c r="B238" s="24"/>
    </row>
    <row r="239" spans="2:2">
      <c r="B239" s="24"/>
    </row>
    <row r="240" spans="2:2">
      <c r="B240" s="24"/>
    </row>
    <row r="241" spans="2:2">
      <c r="B241" s="24"/>
    </row>
    <row r="242" spans="2:2">
      <c r="B242" s="24"/>
    </row>
    <row r="243" spans="2:2">
      <c r="B243" s="24"/>
    </row>
    <row r="244" spans="2:2">
      <c r="B244" s="24"/>
    </row>
    <row r="245" spans="2:2">
      <c r="B245" s="24"/>
    </row>
    <row r="246" spans="2:2">
      <c r="B246" s="24"/>
    </row>
    <row r="247" spans="2:2">
      <c r="B247" s="24"/>
    </row>
    <row r="248" spans="2:2">
      <c r="B248" s="24"/>
    </row>
    <row r="249" spans="2:2">
      <c r="B249" s="24"/>
    </row>
    <row r="250" spans="2:2">
      <c r="B250" s="24"/>
    </row>
    <row r="251" spans="2:2">
      <c r="B251" s="24"/>
    </row>
    <row r="252" spans="2:2">
      <c r="B252" s="24"/>
    </row>
    <row r="253" spans="2:2">
      <c r="B253" s="24"/>
    </row>
    <row r="254" spans="2:2">
      <c r="B254" s="24"/>
    </row>
    <row r="255" spans="2:2">
      <c r="B255" s="24"/>
    </row>
    <row r="256" spans="2:2">
      <c r="B256" s="24"/>
    </row>
    <row r="257" spans="2:2">
      <c r="B257" s="24"/>
    </row>
    <row r="258" spans="2:2">
      <c r="B258" s="24"/>
    </row>
    <row r="259" spans="2:2">
      <c r="B259" s="24"/>
    </row>
    <row r="260" spans="2:2">
      <c r="B260" s="24"/>
    </row>
    <row r="261" spans="2:2">
      <c r="B261" s="24"/>
    </row>
    <row r="262" spans="2:2">
      <c r="B262" s="24"/>
    </row>
    <row r="263" spans="2:2">
      <c r="B263" s="24"/>
    </row>
    <row r="264" spans="2:2">
      <c r="B264" s="24"/>
    </row>
    <row r="265" spans="2:2">
      <c r="B265" s="24"/>
    </row>
    <row r="266" spans="2:2">
      <c r="B266" s="24"/>
    </row>
    <row r="267" spans="2:2">
      <c r="B267" s="24"/>
    </row>
    <row r="268" spans="2:2">
      <c r="B268" s="24"/>
    </row>
    <row r="269" spans="2:2">
      <c r="B269" s="24"/>
    </row>
    <row r="270" spans="2:2">
      <c r="B270" s="24"/>
    </row>
    <row r="271" spans="2:2">
      <c r="B271" s="24"/>
    </row>
    <row r="272" spans="2:2">
      <c r="B272" s="24"/>
    </row>
    <row r="273" spans="2:2">
      <c r="B273" s="24"/>
    </row>
    <row r="274" spans="2:2">
      <c r="B274" s="24"/>
    </row>
    <row r="275" spans="2:2">
      <c r="B275" s="24"/>
    </row>
    <row r="276" spans="2:2">
      <c r="B276" s="24"/>
    </row>
    <row r="277" spans="2:2">
      <c r="B277" s="24"/>
    </row>
    <row r="278" spans="2:2">
      <c r="B278" s="24"/>
    </row>
    <row r="279" spans="2:2">
      <c r="B279" s="24"/>
    </row>
    <row r="280" spans="2:2">
      <c r="B280" s="24"/>
    </row>
    <row r="281" spans="2:2">
      <c r="B281" s="24"/>
    </row>
    <row r="282" spans="2:2">
      <c r="B282" s="24"/>
    </row>
    <row r="283" spans="2:2">
      <c r="B283" s="24"/>
    </row>
    <row r="284" spans="2:2">
      <c r="B284" s="24"/>
    </row>
    <row r="285" spans="2:2">
      <c r="B285" s="24"/>
    </row>
    <row r="286" spans="2:2">
      <c r="B286" s="24"/>
    </row>
    <row r="287" spans="2:2">
      <c r="B287" s="24"/>
    </row>
    <row r="288" spans="2:2">
      <c r="B288" s="24"/>
    </row>
    <row r="289" spans="2:2">
      <c r="B289" s="24"/>
    </row>
    <row r="290" spans="2:2">
      <c r="B290" s="24"/>
    </row>
    <row r="291" spans="2:2">
      <c r="B291" s="24"/>
    </row>
    <row r="292" spans="2:2">
      <c r="B292" s="24"/>
    </row>
    <row r="293" spans="2:2">
      <c r="B293" s="24"/>
    </row>
    <row r="294" spans="2:2">
      <c r="B294" s="24"/>
    </row>
    <row r="295" spans="2:2">
      <c r="B295" s="24"/>
    </row>
    <row r="296" spans="2:2">
      <c r="B296" s="24"/>
    </row>
    <row r="297" spans="2:2">
      <c r="B297" s="24"/>
    </row>
    <row r="298" spans="2:2">
      <c r="B298" s="24"/>
    </row>
    <row r="299" spans="2:2">
      <c r="B299" s="24"/>
    </row>
    <row r="300" spans="2:2">
      <c r="B300" s="24"/>
    </row>
    <row r="301" spans="2:2">
      <c r="B301" s="24"/>
    </row>
    <row r="302" spans="2:2">
      <c r="B302" s="24"/>
    </row>
    <row r="303" spans="2:2">
      <c r="B303" s="24"/>
    </row>
    <row r="304" spans="2:2">
      <c r="B304" s="24"/>
    </row>
    <row r="305" spans="2:2">
      <c r="B305" s="24"/>
    </row>
    <row r="306" spans="2:2" ht="15" thickBot="1">
      <c r="B306" s="26"/>
    </row>
    <row r="307" spans="2:2" ht="15" thickTop="1">
      <c r="B307" s="25"/>
    </row>
  </sheetData>
  <mergeCells count="5">
    <mergeCell ref="A1:E1"/>
    <mergeCell ref="A2:B2"/>
    <mergeCell ref="A20:D20"/>
    <mergeCell ref="A12:H12"/>
    <mergeCell ref="A11:E11"/>
  </mergeCells>
  <printOptions horizontalCentered="1"/>
  <pageMargins left="0.70866141732283472" right="0.70866141732283472" top="0.51181102362204722" bottom="0.23622047244094491"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sheetPr>
    <tabColor rgb="FF7030A0"/>
  </sheetPr>
  <dimension ref="A1:G23"/>
  <sheetViews>
    <sheetView rightToLeft="1" view="pageBreakPreview" zoomScaleNormal="80" zoomScaleSheetLayoutView="100" zoomScalePageLayoutView="80" workbookViewId="0">
      <selection activeCell="G6" sqref="G6"/>
    </sheetView>
  </sheetViews>
  <sheetFormatPr defaultColWidth="9" defaultRowHeight="14.25"/>
  <cols>
    <col min="1" max="1" width="6.125" style="22" customWidth="1"/>
    <col min="2" max="2" width="42" style="22" customWidth="1"/>
    <col min="3" max="3" width="16.625" style="22" customWidth="1"/>
    <col min="4" max="4" width="14.75" style="22" customWidth="1"/>
    <col min="5" max="5" width="27" style="22" customWidth="1"/>
    <col min="6" max="16384" width="9" style="22"/>
  </cols>
  <sheetData>
    <row r="1" spans="1:7" ht="23.25" customHeight="1">
      <c r="A1" s="302" t="s">
        <v>198</v>
      </c>
      <c r="B1" s="303"/>
      <c r="C1" s="303"/>
      <c r="D1" s="303"/>
      <c r="E1" s="303"/>
    </row>
    <row r="2" spans="1:7" ht="27.75" customHeight="1" thickBot="1">
      <c r="A2" s="304" t="s">
        <v>186</v>
      </c>
      <c r="B2" s="305"/>
      <c r="C2" s="34"/>
      <c r="D2" s="34"/>
      <c r="E2" s="34"/>
    </row>
    <row r="3" spans="1:7" ht="43.5" customHeight="1" thickTop="1">
      <c r="A3" s="139" t="s">
        <v>51</v>
      </c>
      <c r="B3" s="140" t="s">
        <v>158</v>
      </c>
      <c r="C3" s="141" t="s">
        <v>21</v>
      </c>
      <c r="D3" s="140" t="s">
        <v>30</v>
      </c>
      <c r="E3" s="206" t="s">
        <v>147</v>
      </c>
    </row>
    <row r="4" spans="1:7" ht="35.1" customHeight="1">
      <c r="A4" s="77" t="s">
        <v>87</v>
      </c>
      <c r="B4" s="32" t="s">
        <v>56</v>
      </c>
      <c r="C4" s="195">
        <v>0</v>
      </c>
      <c r="D4" s="196">
        <f>C4/16*100</f>
        <v>0</v>
      </c>
      <c r="E4" s="232" t="s">
        <v>75</v>
      </c>
    </row>
    <row r="5" spans="1:7" s="39" customFormat="1" ht="35.1" customHeight="1">
      <c r="A5" s="61" t="s">
        <v>88</v>
      </c>
      <c r="B5" s="31" t="s">
        <v>57</v>
      </c>
      <c r="C5" s="185">
        <v>3</v>
      </c>
      <c r="D5" s="187">
        <f>C5/3*100</f>
        <v>100</v>
      </c>
      <c r="E5" s="202" t="s">
        <v>232</v>
      </c>
      <c r="F5" s="40"/>
      <c r="G5" s="40"/>
    </row>
    <row r="6" spans="1:7" s="39" customFormat="1" ht="35.1" customHeight="1">
      <c r="A6" s="61" t="s">
        <v>89</v>
      </c>
      <c r="B6" s="31" t="s">
        <v>54</v>
      </c>
      <c r="C6" s="185">
        <v>0</v>
      </c>
      <c r="D6" s="187">
        <v>0</v>
      </c>
      <c r="E6" s="201" t="s">
        <v>75</v>
      </c>
      <c r="F6" s="40"/>
      <c r="G6" s="40"/>
    </row>
    <row r="7" spans="1:7" s="39" customFormat="1" ht="35.1" customHeight="1">
      <c r="A7" s="61" t="s">
        <v>90</v>
      </c>
      <c r="B7" s="116" t="s">
        <v>159</v>
      </c>
      <c r="C7" s="185">
        <v>0</v>
      </c>
      <c r="D7" s="187">
        <v>0</v>
      </c>
      <c r="E7" s="201" t="s">
        <v>75</v>
      </c>
      <c r="F7" s="40"/>
      <c r="G7" s="40"/>
    </row>
    <row r="8" spans="1:7" ht="35.1" customHeight="1">
      <c r="A8" s="61" t="s">
        <v>91</v>
      </c>
      <c r="B8" s="38" t="s">
        <v>55</v>
      </c>
      <c r="C8" s="170">
        <v>0</v>
      </c>
      <c r="D8" s="234">
        <v>0</v>
      </c>
      <c r="E8" s="232" t="s">
        <v>75</v>
      </c>
      <c r="F8" s="40"/>
      <c r="G8" s="40"/>
    </row>
    <row r="9" spans="1:7" ht="35.1" customHeight="1">
      <c r="A9" s="61" t="s">
        <v>92</v>
      </c>
      <c r="B9" s="38" t="s">
        <v>66</v>
      </c>
      <c r="C9" s="170">
        <v>1</v>
      </c>
      <c r="D9" s="234">
        <f>C9/3*100</f>
        <v>33.333333333333329</v>
      </c>
      <c r="E9" s="232" t="s">
        <v>78</v>
      </c>
      <c r="F9" s="40"/>
      <c r="G9" s="40"/>
    </row>
    <row r="10" spans="1:7" ht="35.1" customHeight="1">
      <c r="A10" s="61" t="s">
        <v>93</v>
      </c>
      <c r="B10" s="38" t="s">
        <v>58</v>
      </c>
      <c r="C10" s="170">
        <v>0</v>
      </c>
      <c r="D10" s="234">
        <v>0</v>
      </c>
      <c r="E10" s="232" t="s">
        <v>75</v>
      </c>
    </row>
    <row r="11" spans="1:7" ht="35.1" customHeight="1">
      <c r="A11" s="61" t="s">
        <v>94</v>
      </c>
      <c r="B11" s="38" t="s">
        <v>67</v>
      </c>
      <c r="C11" s="170">
        <v>0</v>
      </c>
      <c r="D11" s="234">
        <v>0</v>
      </c>
      <c r="E11" s="232" t="s">
        <v>75</v>
      </c>
    </row>
    <row r="12" spans="1:7" ht="35.1" customHeight="1">
      <c r="A12" s="61" t="s">
        <v>95</v>
      </c>
      <c r="B12" s="38" t="s">
        <v>156</v>
      </c>
      <c r="C12" s="170">
        <v>0</v>
      </c>
      <c r="D12" s="234">
        <v>0</v>
      </c>
      <c r="E12" s="232" t="s">
        <v>75</v>
      </c>
    </row>
    <row r="13" spans="1:7" ht="35.1" customHeight="1">
      <c r="A13" s="61" t="s">
        <v>96</v>
      </c>
      <c r="B13" s="123" t="s">
        <v>167</v>
      </c>
      <c r="C13" s="185">
        <v>0</v>
      </c>
      <c r="D13" s="187">
        <v>0</v>
      </c>
      <c r="E13" s="201" t="s">
        <v>75</v>
      </c>
    </row>
    <row r="14" spans="1:7" ht="35.1" customHeight="1" thickBot="1">
      <c r="A14" s="62" t="s">
        <v>97</v>
      </c>
      <c r="B14" s="33" t="s">
        <v>43</v>
      </c>
      <c r="C14" s="203">
        <v>0</v>
      </c>
      <c r="D14" s="204">
        <v>0</v>
      </c>
      <c r="E14" s="205" t="s">
        <v>75</v>
      </c>
    </row>
    <row r="15" spans="1:7" ht="12.75" customHeight="1" thickTop="1">
      <c r="B15" s="27"/>
      <c r="C15" s="35"/>
      <c r="D15" s="36"/>
      <c r="E15" s="27"/>
    </row>
    <row r="16" spans="1:7" ht="18" customHeight="1">
      <c r="A16" s="284" t="s">
        <v>204</v>
      </c>
      <c r="B16" s="285"/>
      <c r="C16" s="285"/>
      <c r="D16" s="285"/>
      <c r="E16" s="285"/>
    </row>
    <row r="17" spans="1:5" ht="15.75" customHeight="1">
      <c r="A17" s="286" t="s">
        <v>84</v>
      </c>
      <c r="B17" s="286"/>
      <c r="C17" s="286"/>
      <c r="D17" s="286"/>
      <c r="E17" s="286"/>
    </row>
    <row r="18" spans="1:5" s="23" customFormat="1" ht="13.5" customHeight="1">
      <c r="B18" s="29"/>
      <c r="C18" s="29"/>
      <c r="D18" s="29"/>
      <c r="E18" s="29"/>
    </row>
    <row r="19" spans="1:5" s="23" customFormat="1" ht="18.75" customHeight="1">
      <c r="B19" s="29"/>
      <c r="C19" s="29"/>
      <c r="D19" s="29"/>
      <c r="E19" s="29"/>
    </row>
    <row r="20" spans="1:5" s="23" customFormat="1" ht="14.25" customHeight="1">
      <c r="B20" s="29"/>
      <c r="C20" s="29"/>
      <c r="D20" s="29"/>
      <c r="E20" s="29"/>
    </row>
    <row r="21" spans="1:5" s="23" customFormat="1" ht="15.75" customHeight="1">
      <c r="B21" s="29"/>
      <c r="C21" s="29"/>
      <c r="D21" s="29"/>
      <c r="E21" s="29"/>
    </row>
    <row r="22" spans="1:5" ht="21" customHeight="1">
      <c r="A22" s="272" t="s">
        <v>28</v>
      </c>
      <c r="B22" s="272"/>
      <c r="C22" s="272"/>
      <c r="D22" s="272"/>
      <c r="E22" s="48">
        <v>18</v>
      </c>
    </row>
    <row r="23" spans="1:5" ht="13.5" customHeight="1"/>
  </sheetData>
  <mergeCells count="5">
    <mergeCell ref="A1:E1"/>
    <mergeCell ref="A2:B2"/>
    <mergeCell ref="A22:D22"/>
    <mergeCell ref="A16:E16"/>
    <mergeCell ref="A17:E17"/>
  </mergeCells>
  <printOptions horizontalCentered="1"/>
  <pageMargins left="0.70866141732283505" right="0.70866141732283505" top="0.511811023622047" bottom="0.23622047244094499" header="0.31496062992126" footer="0.31496062992126"/>
  <pageSetup paperSize="9" scale="90" orientation="landscape" r:id="rId1"/>
</worksheet>
</file>

<file path=xl/worksheets/sheet9.xml><?xml version="1.0" encoding="utf-8"?>
<worksheet xmlns="http://schemas.openxmlformats.org/spreadsheetml/2006/main" xmlns:r="http://schemas.openxmlformats.org/officeDocument/2006/relationships">
  <sheetPr>
    <tabColor rgb="FF7030A0"/>
  </sheetPr>
  <dimension ref="A1:H27"/>
  <sheetViews>
    <sheetView rightToLeft="1" view="pageBreakPreview" zoomScaleSheetLayoutView="100" workbookViewId="0">
      <selection activeCell="F31" sqref="F31"/>
    </sheetView>
  </sheetViews>
  <sheetFormatPr defaultColWidth="9" defaultRowHeight="14.25"/>
  <cols>
    <col min="1" max="1" width="13.25" style="1" customWidth="1"/>
    <col min="2" max="6" width="18.625" style="1" customWidth="1"/>
    <col min="7" max="16384" width="9" style="1"/>
  </cols>
  <sheetData>
    <row r="1" spans="1:8" ht="39" customHeight="1">
      <c r="A1" s="307" t="s">
        <v>199</v>
      </c>
      <c r="B1" s="308"/>
      <c r="C1" s="308"/>
      <c r="D1" s="308"/>
      <c r="E1" s="308"/>
      <c r="F1" s="308"/>
    </row>
    <row r="2" spans="1:8" ht="20.25" customHeight="1" thickBot="1">
      <c r="A2" s="149" t="s">
        <v>187</v>
      </c>
      <c r="B2" s="11"/>
      <c r="C2" s="11"/>
      <c r="D2" s="11"/>
      <c r="E2" s="11"/>
      <c r="F2" s="11"/>
    </row>
    <row r="3" spans="1:8" ht="23.25" customHeight="1" thickTop="1">
      <c r="A3" s="267" t="s">
        <v>0</v>
      </c>
      <c r="B3" s="271" t="s">
        <v>129</v>
      </c>
      <c r="C3" s="271"/>
      <c r="D3" s="271"/>
      <c r="E3" s="271"/>
      <c r="F3" s="271"/>
    </row>
    <row r="4" spans="1:8" ht="41.25" customHeight="1">
      <c r="A4" s="268"/>
      <c r="B4" s="142" t="s">
        <v>68</v>
      </c>
      <c r="C4" s="142" t="s">
        <v>69</v>
      </c>
      <c r="D4" s="142" t="s">
        <v>70</v>
      </c>
      <c r="E4" s="142" t="s">
        <v>71</v>
      </c>
      <c r="F4" s="128" t="s">
        <v>234</v>
      </c>
    </row>
    <row r="5" spans="1:8" ht="22.5" customHeight="1">
      <c r="A5" s="235" t="s">
        <v>1</v>
      </c>
      <c r="B5" s="236">
        <v>1</v>
      </c>
      <c r="C5" s="236">
        <v>0</v>
      </c>
      <c r="D5" s="236">
        <v>5</v>
      </c>
      <c r="E5" s="236">
        <v>27</v>
      </c>
      <c r="F5" s="236">
        <v>0</v>
      </c>
    </row>
    <row r="6" spans="1:8" ht="22.5" customHeight="1">
      <c r="A6" s="211" t="s">
        <v>2</v>
      </c>
      <c r="B6" s="60">
        <v>2</v>
      </c>
      <c r="C6" s="60">
        <v>0</v>
      </c>
      <c r="D6" s="237">
        <v>2</v>
      </c>
      <c r="E6" s="237">
        <v>10</v>
      </c>
      <c r="F6" s="237">
        <v>0</v>
      </c>
    </row>
    <row r="7" spans="1:8" ht="22.5" customHeight="1">
      <c r="A7" s="211" t="s">
        <v>3</v>
      </c>
      <c r="B7" s="60">
        <v>0</v>
      </c>
      <c r="C7" s="60">
        <v>6</v>
      </c>
      <c r="D7" s="237">
        <v>0</v>
      </c>
      <c r="E7" s="237">
        <v>22</v>
      </c>
      <c r="F7" s="237">
        <v>9</v>
      </c>
    </row>
    <row r="8" spans="1:8" ht="22.5" customHeight="1">
      <c r="A8" s="211" t="s">
        <v>15</v>
      </c>
      <c r="B8" s="236">
        <v>0</v>
      </c>
      <c r="C8" s="236">
        <v>6</v>
      </c>
      <c r="D8" s="236">
        <v>7</v>
      </c>
      <c r="E8" s="236">
        <v>15</v>
      </c>
      <c r="F8" s="236">
        <v>0</v>
      </c>
    </row>
    <row r="9" spans="1:8" ht="22.5" customHeight="1">
      <c r="A9" s="211" t="s">
        <v>33</v>
      </c>
      <c r="B9" s="60">
        <v>9</v>
      </c>
      <c r="C9" s="60">
        <v>13</v>
      </c>
      <c r="D9" s="237">
        <v>1</v>
      </c>
      <c r="E9" s="237">
        <v>2</v>
      </c>
      <c r="F9" s="237">
        <v>2</v>
      </c>
    </row>
    <row r="10" spans="1:8" ht="22.5" customHeight="1">
      <c r="A10" s="211" t="s">
        <v>34</v>
      </c>
      <c r="B10" s="60">
        <v>0</v>
      </c>
      <c r="C10" s="60">
        <v>2</v>
      </c>
      <c r="D10" s="237">
        <v>0</v>
      </c>
      <c r="E10" s="237">
        <v>2</v>
      </c>
      <c r="F10" s="237">
        <v>16</v>
      </c>
    </row>
    <row r="11" spans="1:8" ht="22.5" customHeight="1">
      <c r="A11" s="211" t="s">
        <v>4</v>
      </c>
      <c r="B11" s="60">
        <v>1</v>
      </c>
      <c r="C11" s="60">
        <v>10</v>
      </c>
      <c r="D11" s="237">
        <v>6</v>
      </c>
      <c r="E11" s="237">
        <v>1</v>
      </c>
      <c r="F11" s="237">
        <v>0</v>
      </c>
    </row>
    <row r="12" spans="1:8" ht="22.5" customHeight="1">
      <c r="A12" s="211" t="s">
        <v>5</v>
      </c>
      <c r="B12" s="60">
        <v>1</v>
      </c>
      <c r="C12" s="60">
        <v>4</v>
      </c>
      <c r="D12" s="237">
        <v>2</v>
      </c>
      <c r="E12" s="237">
        <v>1</v>
      </c>
      <c r="F12" s="60">
        <v>0</v>
      </c>
    </row>
    <row r="13" spans="1:8" ht="22.5" customHeight="1">
      <c r="A13" s="211" t="s">
        <v>6</v>
      </c>
      <c r="B13" s="238">
        <v>0</v>
      </c>
      <c r="C13" s="238">
        <v>0</v>
      </c>
      <c r="D13" s="237">
        <v>11</v>
      </c>
      <c r="E13" s="237">
        <v>4</v>
      </c>
      <c r="F13" s="239">
        <v>0</v>
      </c>
    </row>
    <row r="14" spans="1:8" ht="22.5" customHeight="1">
      <c r="A14" s="211" t="s">
        <v>32</v>
      </c>
      <c r="B14" s="60">
        <v>0</v>
      </c>
      <c r="C14" s="60">
        <v>1</v>
      </c>
      <c r="D14" s="60">
        <v>1</v>
      </c>
      <c r="E14" s="60">
        <v>18</v>
      </c>
      <c r="F14" s="60">
        <v>8</v>
      </c>
    </row>
    <row r="15" spans="1:8" ht="22.5" customHeight="1">
      <c r="A15" s="211" t="s">
        <v>8</v>
      </c>
      <c r="B15" s="60">
        <v>6</v>
      </c>
      <c r="C15" s="60">
        <v>5</v>
      </c>
      <c r="D15" s="237">
        <v>2</v>
      </c>
      <c r="E15" s="237">
        <v>1</v>
      </c>
      <c r="F15" s="237">
        <v>0</v>
      </c>
      <c r="G15" s="306"/>
      <c r="H15" s="306"/>
    </row>
    <row r="16" spans="1:8" ht="22.5" customHeight="1">
      <c r="A16" s="211" t="s">
        <v>9</v>
      </c>
      <c r="B16" s="60">
        <v>0</v>
      </c>
      <c r="C16" s="60">
        <v>14</v>
      </c>
      <c r="D16" s="237">
        <v>5</v>
      </c>
      <c r="E16" s="237">
        <v>7</v>
      </c>
      <c r="F16" s="237">
        <v>0</v>
      </c>
    </row>
    <row r="17" spans="1:6" ht="22.5" customHeight="1">
      <c r="A17" s="211" t="s">
        <v>10</v>
      </c>
      <c r="B17" s="238">
        <v>0</v>
      </c>
      <c r="C17" s="238">
        <v>0</v>
      </c>
      <c r="D17" s="239">
        <v>11</v>
      </c>
      <c r="E17" s="239">
        <v>0</v>
      </c>
      <c r="F17" s="239">
        <v>0</v>
      </c>
    </row>
    <row r="18" spans="1:6" ht="22.5" customHeight="1">
      <c r="A18" s="211" t="s">
        <v>11</v>
      </c>
      <c r="B18" s="60">
        <v>0</v>
      </c>
      <c r="C18" s="60">
        <v>0</v>
      </c>
      <c r="D18" s="237">
        <v>5</v>
      </c>
      <c r="E18" s="237">
        <v>12</v>
      </c>
      <c r="F18" s="237">
        <v>0</v>
      </c>
    </row>
    <row r="19" spans="1:6" ht="22.5" customHeight="1">
      <c r="A19" s="211" t="s">
        <v>12</v>
      </c>
      <c r="B19" s="60">
        <v>0</v>
      </c>
      <c r="C19" s="60">
        <v>2</v>
      </c>
      <c r="D19" s="237">
        <v>4</v>
      </c>
      <c r="E19" s="237">
        <v>12</v>
      </c>
      <c r="F19" s="237">
        <v>0</v>
      </c>
    </row>
    <row r="20" spans="1:6" ht="22.5" customHeight="1" thickBot="1">
      <c r="A20" s="218" t="s">
        <v>13</v>
      </c>
      <c r="B20" s="87">
        <v>3</v>
      </c>
      <c r="C20" s="87">
        <v>1</v>
      </c>
      <c r="D20" s="240">
        <v>2</v>
      </c>
      <c r="E20" s="240">
        <v>15</v>
      </c>
      <c r="F20" s="240">
        <v>0</v>
      </c>
    </row>
    <row r="21" spans="1:6" ht="22.5" customHeight="1" thickTop="1" thickBot="1">
      <c r="A21" s="134" t="s">
        <v>81</v>
      </c>
      <c r="B21" s="135">
        <f>SUM(B5:B20)</f>
        <v>23</v>
      </c>
      <c r="C21" s="144">
        <f>SUM(C5:C20)</f>
        <v>64</v>
      </c>
      <c r="D21" s="144">
        <f>SUM(D5:D20)</f>
        <v>64</v>
      </c>
      <c r="E21" s="144">
        <f>SUM(E5:E20)</f>
        <v>149</v>
      </c>
      <c r="F21" s="144">
        <f>SUM(F5:F20)</f>
        <v>35</v>
      </c>
    </row>
    <row r="22" spans="1:6" ht="8.25" customHeight="1" thickTop="1">
      <c r="A22" s="306"/>
      <c r="B22" s="306"/>
      <c r="C22" s="306"/>
      <c r="D22" s="2"/>
      <c r="E22" s="2"/>
      <c r="F22" s="2"/>
    </row>
    <row r="23" spans="1:6" ht="22.5" customHeight="1">
      <c r="A23" s="284" t="s">
        <v>204</v>
      </c>
      <c r="B23" s="285"/>
      <c r="C23" s="285"/>
      <c r="D23" s="285"/>
      <c r="E23" s="285"/>
      <c r="F23" s="158"/>
    </row>
    <row r="24" spans="1:6" ht="20.25" customHeight="1">
      <c r="A24" s="286" t="s">
        <v>84</v>
      </c>
      <c r="B24" s="286"/>
      <c r="C24" s="286"/>
      <c r="D24" s="286"/>
      <c r="E24" s="286"/>
      <c r="F24" s="286"/>
    </row>
    <row r="25" spans="1:6" ht="16.5" customHeight="1">
      <c r="A25" s="107"/>
      <c r="B25" s="107"/>
      <c r="C25" s="107"/>
      <c r="D25" s="107"/>
      <c r="E25" s="107"/>
      <c r="F25" s="107"/>
    </row>
    <row r="26" spans="1:6" ht="18" customHeight="1">
      <c r="A26" s="107"/>
      <c r="B26" s="107"/>
      <c r="C26" s="107"/>
      <c r="D26" s="107"/>
      <c r="E26" s="107"/>
      <c r="F26" s="107"/>
    </row>
    <row r="27" spans="1:6" ht="22.5" customHeight="1">
      <c r="A27" s="272" t="s">
        <v>28</v>
      </c>
      <c r="B27" s="272"/>
      <c r="C27" s="272"/>
      <c r="D27" s="28"/>
      <c r="E27" s="28"/>
      <c r="F27" s="124">
        <v>19</v>
      </c>
    </row>
  </sheetData>
  <mergeCells count="8">
    <mergeCell ref="G15:H15"/>
    <mergeCell ref="A22:C22"/>
    <mergeCell ref="A27:C27"/>
    <mergeCell ref="A1:F1"/>
    <mergeCell ref="A3:A4"/>
    <mergeCell ref="B3:F3"/>
    <mergeCell ref="A24:F24"/>
    <mergeCell ref="A23:E23"/>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13</vt:i4>
      </vt:variant>
      <vt:variant>
        <vt:lpstr>نطاقات تمت تسميتها</vt:lpstr>
      </vt:variant>
      <vt:variant>
        <vt:i4>13</vt:i4>
      </vt:variant>
    </vt:vector>
  </HeadingPairs>
  <TitlesOfParts>
    <vt:vector size="26" baseType="lpstr">
      <vt:lpstr>1</vt:lpstr>
      <vt:lpstr>2</vt:lpstr>
      <vt:lpstr>3</vt:lpstr>
      <vt:lpstr>4</vt:lpstr>
      <vt:lpstr>5</vt:lpstr>
      <vt:lpstr>6</vt:lpstr>
      <vt:lpstr>7</vt:lpstr>
      <vt:lpstr>8</vt:lpstr>
      <vt:lpstr>9</vt:lpstr>
      <vt:lpstr>10</vt:lpstr>
      <vt:lpstr>11</vt:lpstr>
      <vt:lpstr>12</vt:lpstr>
      <vt:lpstr>13</vt:lpstr>
      <vt:lpstr>'1'!Print_Area</vt:lpstr>
      <vt:lpstr>'10'!Print_Area</vt:lpstr>
      <vt:lpstr>'11'!Print_Area</vt:lpstr>
      <vt:lpstr>'12'!Print_Area</vt:lpstr>
      <vt:lpstr>'13'!Print_Area</vt:lpstr>
      <vt:lpstr>'2'!Print_Area</vt:lpstr>
      <vt:lpstr>'3'!Print_Area</vt:lpstr>
      <vt:lpstr>'4'!Print_Area</vt:lpstr>
      <vt:lpstr>'5'!Print_Area</vt:lpstr>
      <vt:lpstr>'6'!Print_Area</vt:lpstr>
      <vt:lpstr>'7'!Print_Area</vt:lpstr>
      <vt:lpstr>'8'!Print_Area</vt:lpstr>
      <vt:lpstr>'9'!Print_Area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gigabyte</dc:creator>
  <cp:lastModifiedBy>Nada Hadi</cp:lastModifiedBy>
  <cp:lastPrinted>2019-07-10T08:38:56Z</cp:lastPrinted>
  <dcterms:created xsi:type="dcterms:W3CDTF">2012-02-17T04:49:09Z</dcterms:created>
  <dcterms:modified xsi:type="dcterms:W3CDTF">2019-07-16T03:19:25Z</dcterms:modified>
</cp:coreProperties>
</file>